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boris\Downloads\mpc\aplikacija poslovni plan\"/>
    </mc:Choice>
  </mc:AlternateContent>
  <xr:revisionPtr revIDLastSave="0" documentId="13_ncr:1_{6BD16EF4-E3EA-49F8-BE82-9FDAF9C7F9A4}" xr6:coauthVersionLast="47" xr6:coauthVersionMax="47" xr10:uidLastSave="{00000000-0000-0000-0000-000000000000}"/>
  <bookViews>
    <workbookView xWindow="-120" yWindow="-120" windowWidth="29040" windowHeight="15840" tabRatio="819" firstSheet="2" activeTab="11" xr2:uid="{00000000-000D-0000-FFFF-FFFF00000000}"/>
  </bookViews>
  <sheets>
    <sheet name="Naslovna" sheetId="1" r:id="rId1"/>
    <sheet name="1. Analiza poslovanja" sheetId="2" r:id="rId2"/>
    <sheet name="2. Analiza tržišta" sheetId="3" r:id="rId3"/>
    <sheet name="3. Prihodi od prodaje" sheetId="4" r:id="rId4"/>
    <sheet name="4. Rashodi poslovanja" sheetId="5" r:id="rId5"/>
    <sheet name="5. Zaposlenici" sheetId="6" r:id="rId6"/>
    <sheet name="6. Ulaganja i amortizacija" sheetId="7" r:id="rId7"/>
    <sheet name="7. Izvori financiranja" sheetId="8" r:id="rId8"/>
    <sheet name="8. Postojeći krediti" sheetId="10" r:id="rId9"/>
    <sheet name="9. Financijski pokazatelji" sheetId="11" r:id="rId10"/>
    <sheet name="Management case" sheetId="12" r:id="rId11"/>
    <sheet name="Sadržaj" sheetId="13" r:id="rId1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11" l="1"/>
  <c r="D9" i="11"/>
  <c r="E9" i="11"/>
  <c r="F9" i="11"/>
  <c r="B9" i="11"/>
  <c r="C42" i="12"/>
  <c r="C43" i="12" s="1"/>
  <c r="D42" i="12"/>
  <c r="D43" i="12" s="1"/>
  <c r="E42" i="12"/>
  <c r="F42" i="12"/>
  <c r="B42" i="12"/>
  <c r="B43" i="12" s="1"/>
  <c r="E43" i="12"/>
  <c r="F43" i="12"/>
  <c r="F8" i="12"/>
  <c r="E8" i="12"/>
  <c r="D8" i="12"/>
  <c r="C8" i="12"/>
  <c r="B8" i="12"/>
  <c r="B41" i="8"/>
  <c r="C30" i="8"/>
  <c r="C22" i="8"/>
  <c r="C23" i="8"/>
  <c r="C24" i="8"/>
  <c r="C25" i="8"/>
  <c r="C26" i="8"/>
  <c r="C27" i="8"/>
  <c r="C28" i="8"/>
  <c r="C29" i="8"/>
  <c r="C21" i="8"/>
  <c r="B30" i="8"/>
  <c r="D9" i="12"/>
  <c r="E9" i="12"/>
  <c r="F9" i="12"/>
  <c r="C9" i="12"/>
  <c r="A45" i="6"/>
  <c r="A46" i="6"/>
  <c r="A47" i="6"/>
  <c r="A48" i="6"/>
  <c r="A44" i="6"/>
  <c r="A36" i="6"/>
  <c r="A37" i="6"/>
  <c r="A38" i="6"/>
  <c r="A39" i="6"/>
  <c r="A35" i="6"/>
  <c r="C31" i="6"/>
  <c r="C40" i="6" s="1"/>
  <c r="D31" i="6"/>
  <c r="D40" i="6" s="1"/>
  <c r="E31" i="6"/>
  <c r="E40" i="6" s="1"/>
  <c r="F31" i="6"/>
  <c r="F40" i="6" s="1"/>
  <c r="B31" i="6"/>
  <c r="B40" i="6" s="1"/>
  <c r="B39" i="12"/>
  <c r="B32" i="12"/>
  <c r="B35" i="11"/>
  <c r="B34" i="11"/>
  <c r="B33" i="11"/>
  <c r="C43" i="4" l="1"/>
  <c r="B32" i="11"/>
  <c r="C33" i="10"/>
  <c r="C29" i="12" s="1"/>
  <c r="D33" i="10"/>
  <c r="D29" i="12" s="1"/>
  <c r="E33" i="10"/>
  <c r="E29" i="12" s="1"/>
  <c r="F33" i="10"/>
  <c r="F29" i="12" s="1"/>
  <c r="B33" i="10"/>
  <c r="B29" i="12" s="1"/>
  <c r="C32" i="10"/>
  <c r="C30" i="12" s="1"/>
  <c r="D32" i="10"/>
  <c r="D30" i="12" s="1"/>
  <c r="E32" i="10"/>
  <c r="E30" i="12" s="1"/>
  <c r="F32" i="10"/>
  <c r="F30" i="12" s="1"/>
  <c r="B32" i="10"/>
  <c r="B30" i="12" s="1"/>
  <c r="F29" i="10"/>
  <c r="E29" i="10"/>
  <c r="D29" i="10"/>
  <c r="C29" i="10"/>
  <c r="B29" i="10"/>
  <c r="F24" i="10"/>
  <c r="E24" i="10"/>
  <c r="D24" i="10"/>
  <c r="C24" i="10"/>
  <c r="B24" i="10"/>
  <c r="F19" i="10"/>
  <c r="E19" i="10"/>
  <c r="D19" i="10"/>
  <c r="C19" i="10"/>
  <c r="B19" i="10"/>
  <c r="C14" i="10"/>
  <c r="D14" i="10"/>
  <c r="E14" i="10"/>
  <c r="F14" i="10"/>
  <c r="B14" i="10"/>
  <c r="F34" i="10" l="1"/>
  <c r="C34" i="10"/>
  <c r="B34" i="10"/>
  <c r="D34" i="10"/>
  <c r="E34" i="10"/>
  <c r="B22" i="6" l="1"/>
  <c r="B49" i="7"/>
  <c r="E6" i="7"/>
  <c r="B22" i="7" s="1"/>
  <c r="E7" i="7"/>
  <c r="B23" i="7" s="1"/>
  <c r="E8" i="7"/>
  <c r="B24" i="7" s="1"/>
  <c r="E9" i="7"/>
  <c r="B25" i="7" s="1"/>
  <c r="E10" i="7"/>
  <c r="B26" i="7" s="1"/>
  <c r="E11" i="7"/>
  <c r="B27" i="7" s="1"/>
  <c r="E12" i="7"/>
  <c r="B28" i="7" s="1"/>
  <c r="E13" i="7"/>
  <c r="B29" i="7" s="1"/>
  <c r="E14" i="7"/>
  <c r="B30" i="7" s="1"/>
  <c r="E15" i="7"/>
  <c r="B31" i="7" s="1"/>
  <c r="E4" i="7"/>
  <c r="B20" i="7" s="1"/>
  <c r="E5" i="7"/>
  <c r="B21" i="7" s="1"/>
  <c r="A21" i="7"/>
  <c r="A22" i="7"/>
  <c r="A23" i="7"/>
  <c r="A24" i="7"/>
  <c r="A25" i="7"/>
  <c r="A26" i="7"/>
  <c r="A27" i="7"/>
  <c r="A28" i="7"/>
  <c r="A29" i="7"/>
  <c r="A30" i="7"/>
  <c r="A31" i="7"/>
  <c r="A20" i="7"/>
  <c r="A32" i="7"/>
  <c r="F45" i="6"/>
  <c r="F46" i="6"/>
  <c r="F47" i="6"/>
  <c r="F48" i="6"/>
  <c r="E45" i="6"/>
  <c r="E46" i="6"/>
  <c r="E47" i="6"/>
  <c r="E48" i="6"/>
  <c r="D45" i="6"/>
  <c r="D46" i="6"/>
  <c r="D47" i="6"/>
  <c r="D48" i="6"/>
  <c r="C45" i="6"/>
  <c r="C46" i="6"/>
  <c r="C47" i="6"/>
  <c r="C48" i="6"/>
  <c r="C44" i="6"/>
  <c r="D44" i="6"/>
  <c r="E44" i="6"/>
  <c r="F44" i="6"/>
  <c r="B45" i="6"/>
  <c r="B46" i="6"/>
  <c r="B47" i="6"/>
  <c r="B48" i="6"/>
  <c r="B44" i="6"/>
  <c r="A27" i="6"/>
  <c r="A28" i="6"/>
  <c r="A29" i="6"/>
  <c r="A30" i="6"/>
  <c r="A26" i="6"/>
  <c r="C22" i="6"/>
  <c r="D22" i="6"/>
  <c r="E22" i="6"/>
  <c r="F22" i="6"/>
  <c r="A81" i="5"/>
  <c r="A75" i="5"/>
  <c r="A76" i="5"/>
  <c r="A77" i="5"/>
  <c r="A78" i="5"/>
  <c r="A79" i="5"/>
  <c r="A80" i="5"/>
  <c r="A56" i="5"/>
  <c r="A57" i="5"/>
  <c r="A58" i="5"/>
  <c r="A59" i="5"/>
  <c r="A60" i="5"/>
  <c r="A61" i="5"/>
  <c r="A62" i="5"/>
  <c r="A63" i="5"/>
  <c r="A64" i="5"/>
  <c r="A65" i="5"/>
  <c r="A66" i="5"/>
  <c r="A67" i="5"/>
  <c r="A68" i="5"/>
  <c r="A69" i="5"/>
  <c r="A70" i="5"/>
  <c r="A71" i="5"/>
  <c r="A72" i="5"/>
  <c r="A73" i="5"/>
  <c r="A74" i="5"/>
  <c r="A55" i="5"/>
  <c r="H40" i="5"/>
  <c r="C25" i="5"/>
  <c r="D25" i="5"/>
  <c r="E25" i="5"/>
  <c r="F25" i="5"/>
  <c r="G25" i="5"/>
  <c r="H25" i="5"/>
  <c r="I25" i="5"/>
  <c r="J25" i="5"/>
  <c r="K25" i="5"/>
  <c r="L25" i="5"/>
  <c r="M25" i="5"/>
  <c r="B25" i="5"/>
  <c r="N16" i="5"/>
  <c r="B57" i="5" s="1"/>
  <c r="N17" i="5"/>
  <c r="B58" i="5" s="1"/>
  <c r="E58" i="5" s="1"/>
  <c r="N18" i="5"/>
  <c r="B59" i="5" s="1"/>
  <c r="F59" i="5" s="1"/>
  <c r="N19" i="5"/>
  <c r="B60" i="5" s="1"/>
  <c r="N20" i="5"/>
  <c r="B61" i="5" s="1"/>
  <c r="N21" i="5"/>
  <c r="B62" i="5" s="1"/>
  <c r="N22" i="5"/>
  <c r="B63" i="5" s="1"/>
  <c r="F63" i="5" s="1"/>
  <c r="N23" i="5"/>
  <c r="B64" i="5" s="1"/>
  <c r="N24" i="5"/>
  <c r="B65" i="5" s="1"/>
  <c r="N26" i="5"/>
  <c r="B67" i="5" s="1"/>
  <c r="N27" i="5"/>
  <c r="B68" i="5" s="1"/>
  <c r="N28" i="5"/>
  <c r="B69" i="5" s="1"/>
  <c r="N29" i="5"/>
  <c r="B70" i="5" s="1"/>
  <c r="N30" i="5"/>
  <c r="B71" i="5" s="1"/>
  <c r="F71" i="5" s="1"/>
  <c r="N31" i="5"/>
  <c r="B72" i="5" s="1"/>
  <c r="N32" i="5"/>
  <c r="B73" i="5" s="1"/>
  <c r="N33" i="5"/>
  <c r="B74" i="5" s="1"/>
  <c r="F74" i="5" s="1"/>
  <c r="N34" i="5"/>
  <c r="B75" i="5" s="1"/>
  <c r="F75" i="5" s="1"/>
  <c r="N35" i="5"/>
  <c r="B76" i="5" s="1"/>
  <c r="N36" i="5"/>
  <c r="B77" i="5" s="1"/>
  <c r="N37" i="5"/>
  <c r="B78" i="5" s="1"/>
  <c r="N38" i="5"/>
  <c r="B79" i="5" s="1"/>
  <c r="N39" i="5"/>
  <c r="B80" i="5" s="1"/>
  <c r="B15" i="5"/>
  <c r="C15" i="5"/>
  <c r="D15" i="5"/>
  <c r="E15" i="5"/>
  <c r="E40" i="5" s="1"/>
  <c r="F15" i="5"/>
  <c r="F40" i="5" s="1"/>
  <c r="G15" i="5"/>
  <c r="H15" i="5"/>
  <c r="I15" i="5"/>
  <c r="J15" i="5"/>
  <c r="K15" i="5"/>
  <c r="L15" i="5"/>
  <c r="M15" i="5"/>
  <c r="D51" i="4"/>
  <c r="E51" i="4"/>
  <c r="F51" i="4"/>
  <c r="G51" i="4"/>
  <c r="H51" i="4"/>
  <c r="I51" i="4"/>
  <c r="J51" i="4"/>
  <c r="K51" i="4"/>
  <c r="L51" i="4"/>
  <c r="M51" i="4"/>
  <c r="N51" i="4"/>
  <c r="D50" i="4"/>
  <c r="E50" i="4"/>
  <c r="F50" i="4"/>
  <c r="G50" i="4"/>
  <c r="H50" i="4"/>
  <c r="I50" i="4"/>
  <c r="J50" i="4"/>
  <c r="K50" i="4"/>
  <c r="L50" i="4"/>
  <c r="M50" i="4"/>
  <c r="N50" i="4"/>
  <c r="D49" i="4"/>
  <c r="E49" i="4"/>
  <c r="F49" i="4"/>
  <c r="G49" i="4"/>
  <c r="H49" i="4"/>
  <c r="I49" i="4"/>
  <c r="J49" i="4"/>
  <c r="K49" i="4"/>
  <c r="L49" i="4"/>
  <c r="M49" i="4"/>
  <c r="N49" i="4"/>
  <c r="D48" i="4"/>
  <c r="E48" i="4"/>
  <c r="F48" i="4"/>
  <c r="G48" i="4"/>
  <c r="H48" i="4"/>
  <c r="I48" i="4"/>
  <c r="J48" i="4"/>
  <c r="K48" i="4"/>
  <c r="L48" i="4"/>
  <c r="M48" i="4"/>
  <c r="N48" i="4"/>
  <c r="D47" i="4"/>
  <c r="E47" i="4"/>
  <c r="F47" i="4"/>
  <c r="G47" i="4"/>
  <c r="H47" i="4"/>
  <c r="I47" i="4"/>
  <c r="J47" i="4"/>
  <c r="K47" i="4"/>
  <c r="L47" i="4"/>
  <c r="M47" i="4"/>
  <c r="N47" i="4"/>
  <c r="D46" i="4"/>
  <c r="E46" i="4"/>
  <c r="F46" i="4"/>
  <c r="G46" i="4"/>
  <c r="H46" i="4"/>
  <c r="I46" i="4"/>
  <c r="J46" i="4"/>
  <c r="K46" i="4"/>
  <c r="L46" i="4"/>
  <c r="M46" i="4"/>
  <c r="N46" i="4"/>
  <c r="D45" i="4"/>
  <c r="E45" i="4"/>
  <c r="F45" i="4"/>
  <c r="G45" i="4"/>
  <c r="H45" i="4"/>
  <c r="I45" i="4"/>
  <c r="J45" i="4"/>
  <c r="K45" i="4"/>
  <c r="L45" i="4"/>
  <c r="M45" i="4"/>
  <c r="N45" i="4"/>
  <c r="D44" i="4"/>
  <c r="E44" i="4"/>
  <c r="F44" i="4"/>
  <c r="G44" i="4"/>
  <c r="H44" i="4"/>
  <c r="I44" i="4"/>
  <c r="J44" i="4"/>
  <c r="K44" i="4"/>
  <c r="L44" i="4"/>
  <c r="M44" i="4"/>
  <c r="N44" i="4"/>
  <c r="C44" i="4"/>
  <c r="C45" i="4"/>
  <c r="C46" i="4"/>
  <c r="C47" i="4"/>
  <c r="C48" i="4"/>
  <c r="C49" i="4"/>
  <c r="C50" i="4"/>
  <c r="C51" i="4"/>
  <c r="D43" i="4"/>
  <c r="E43" i="4"/>
  <c r="F43" i="4"/>
  <c r="G43" i="4"/>
  <c r="H43" i="4"/>
  <c r="I43" i="4"/>
  <c r="J43" i="4"/>
  <c r="K43" i="4"/>
  <c r="L43" i="4"/>
  <c r="M43" i="4"/>
  <c r="N43" i="4"/>
  <c r="B44" i="4"/>
  <c r="B45" i="4"/>
  <c r="B46" i="4"/>
  <c r="B47" i="4"/>
  <c r="B48" i="4"/>
  <c r="B49" i="4"/>
  <c r="B50" i="4"/>
  <c r="B51" i="4"/>
  <c r="B43" i="4"/>
  <c r="B31" i="4"/>
  <c r="B32" i="4"/>
  <c r="B33" i="4"/>
  <c r="B34" i="4"/>
  <c r="B35" i="4"/>
  <c r="B36" i="4"/>
  <c r="B37" i="4"/>
  <c r="B38" i="4"/>
  <c r="B30" i="4"/>
  <c r="A44" i="4"/>
  <c r="A45" i="4"/>
  <c r="A46" i="4"/>
  <c r="A47" i="4"/>
  <c r="A48" i="4"/>
  <c r="A49" i="4"/>
  <c r="A50" i="4"/>
  <c r="A51" i="4"/>
  <c r="A43" i="4"/>
  <c r="A30" i="4"/>
  <c r="A31" i="4"/>
  <c r="A32" i="4"/>
  <c r="A33" i="4"/>
  <c r="A34" i="4"/>
  <c r="A35" i="4"/>
  <c r="A36" i="4"/>
  <c r="A37" i="4"/>
  <c r="A38" i="4"/>
  <c r="O18" i="4"/>
  <c r="O19" i="4"/>
  <c r="O20" i="4"/>
  <c r="O21" i="4"/>
  <c r="O22" i="4"/>
  <c r="O23" i="4"/>
  <c r="O24" i="4"/>
  <c r="O25" i="4"/>
  <c r="O17" i="4"/>
  <c r="F31" i="7" l="1"/>
  <c r="F29" i="7"/>
  <c r="F25" i="7"/>
  <c r="F21" i="7"/>
  <c r="D20" i="7"/>
  <c r="E20" i="7" s="1"/>
  <c r="D27" i="7"/>
  <c r="E27" i="7" s="1"/>
  <c r="F27" i="7" s="1"/>
  <c r="D26" i="7"/>
  <c r="E26" i="7" s="1"/>
  <c r="F26" i="7" s="1"/>
  <c r="D25" i="7"/>
  <c r="E25" i="7" s="1"/>
  <c r="D24" i="7"/>
  <c r="E24" i="7" s="1"/>
  <c r="F24" i="7" s="1"/>
  <c r="D23" i="7"/>
  <c r="E23" i="7" s="1"/>
  <c r="F23" i="7" s="1"/>
  <c r="D22" i="7"/>
  <c r="E22" i="7" s="1"/>
  <c r="F22" i="7" s="1"/>
  <c r="D21" i="7"/>
  <c r="E21" i="7" s="1"/>
  <c r="D31" i="7"/>
  <c r="E31" i="7" s="1"/>
  <c r="D30" i="7"/>
  <c r="E30" i="7" s="1"/>
  <c r="F30" i="7" s="1"/>
  <c r="D29" i="7"/>
  <c r="E29" i="7" s="1"/>
  <c r="D28" i="7"/>
  <c r="E28" i="7" s="1"/>
  <c r="F28" i="7" s="1"/>
  <c r="F49" i="6"/>
  <c r="M40" i="5"/>
  <c r="L40" i="5"/>
  <c r="K40" i="5"/>
  <c r="I40" i="5"/>
  <c r="G40" i="5"/>
  <c r="B32" i="7"/>
  <c r="B42" i="11"/>
  <c r="G39" i="11"/>
  <c r="E49" i="6"/>
  <c r="E16" i="12" s="1"/>
  <c r="D49" i="6"/>
  <c r="D16" i="12" s="1"/>
  <c r="F16" i="12"/>
  <c r="F18" i="11"/>
  <c r="F89" i="5"/>
  <c r="C49" i="6"/>
  <c r="C16" i="12" s="1"/>
  <c r="B69" i="11"/>
  <c r="B17" i="12"/>
  <c r="B90" i="5"/>
  <c r="B17" i="11" s="1"/>
  <c r="E72" i="5"/>
  <c r="F60" i="5"/>
  <c r="J40" i="5"/>
  <c r="D40" i="5"/>
  <c r="C40" i="5"/>
  <c r="B40" i="5"/>
  <c r="C80" i="5"/>
  <c r="F80" i="5"/>
  <c r="E80" i="5"/>
  <c r="D80" i="5"/>
  <c r="C78" i="5"/>
  <c r="F78" i="5"/>
  <c r="E78" i="5"/>
  <c r="D78" i="5"/>
  <c r="F64" i="5"/>
  <c r="E64" i="5"/>
  <c r="D64" i="5"/>
  <c r="C64" i="5"/>
  <c r="F76" i="5"/>
  <c r="C76" i="5"/>
  <c r="E76" i="5"/>
  <c r="D76" i="5"/>
  <c r="E73" i="5"/>
  <c r="D73" i="5"/>
  <c r="C73" i="5"/>
  <c r="F73" i="5"/>
  <c r="C68" i="5"/>
  <c r="E68" i="5"/>
  <c r="F68" i="5"/>
  <c r="D68" i="5"/>
  <c r="C79" i="5"/>
  <c r="F79" i="5"/>
  <c r="E79" i="5"/>
  <c r="D79" i="5"/>
  <c r="C67" i="5"/>
  <c r="E67" i="5"/>
  <c r="D67" i="5"/>
  <c r="F67" i="5"/>
  <c r="E70" i="5"/>
  <c r="F70" i="5"/>
  <c r="C65" i="5"/>
  <c r="F65" i="5"/>
  <c r="E65" i="5"/>
  <c r="D65" i="5"/>
  <c r="C77" i="5"/>
  <c r="F77" i="5"/>
  <c r="E77" i="5"/>
  <c r="D77" i="5"/>
  <c r="D69" i="5"/>
  <c r="F69" i="5"/>
  <c r="E69" i="5"/>
  <c r="C74" i="5"/>
  <c r="D75" i="5"/>
  <c r="D74" i="5"/>
  <c r="E74" i="5"/>
  <c r="C75" i="5"/>
  <c r="B49" i="6"/>
  <c r="D62" i="5"/>
  <c r="C62" i="5"/>
  <c r="F62" i="5"/>
  <c r="E62" i="5"/>
  <c r="D57" i="5"/>
  <c r="F57" i="5"/>
  <c r="E57" i="5"/>
  <c r="E16" i="7"/>
  <c r="C63" i="5"/>
  <c r="D63" i="5"/>
  <c r="D61" i="5"/>
  <c r="F61" i="5"/>
  <c r="C61" i="5"/>
  <c r="E61" i="5"/>
  <c r="N15" i="5"/>
  <c r="B56" i="5" s="1"/>
  <c r="F58" i="5"/>
  <c r="C72" i="5"/>
  <c r="C60" i="5"/>
  <c r="C71" i="5"/>
  <c r="C59" i="5"/>
  <c r="C70" i="5"/>
  <c r="C58" i="5"/>
  <c r="E75" i="5"/>
  <c r="E63" i="5"/>
  <c r="C69" i="5"/>
  <c r="C57" i="5"/>
  <c r="D72" i="5"/>
  <c r="D60" i="5"/>
  <c r="D59" i="5"/>
  <c r="E60" i="5"/>
  <c r="D70" i="5"/>
  <c r="D58" i="5"/>
  <c r="E71" i="5"/>
  <c r="E59" i="5"/>
  <c r="F72" i="5"/>
  <c r="D71" i="5"/>
  <c r="N25" i="5"/>
  <c r="B66" i="5" s="1"/>
  <c r="O44" i="4"/>
  <c r="O48" i="4"/>
  <c r="O46" i="4"/>
  <c r="O47" i="4"/>
  <c r="O50" i="4"/>
  <c r="O51" i="4"/>
  <c r="O49" i="4"/>
  <c r="O43" i="4"/>
  <c r="C52" i="4"/>
  <c r="H52" i="4"/>
  <c r="J52" i="4"/>
  <c r="K52" i="4"/>
  <c r="I52" i="4"/>
  <c r="F52" i="4"/>
  <c r="D52" i="4"/>
  <c r="L52" i="4"/>
  <c r="E52" i="4"/>
  <c r="N52" i="4"/>
  <c r="G52" i="4"/>
  <c r="M52" i="4"/>
  <c r="O45" i="4"/>
  <c r="H20" i="7" l="1"/>
  <c r="F20" i="7"/>
  <c r="G20" i="7" s="1"/>
  <c r="D32" i="7"/>
  <c r="E89" i="5"/>
  <c r="E18" i="11"/>
  <c r="D18" i="11"/>
  <c r="D89" i="5"/>
  <c r="B14" i="12"/>
  <c r="N40" i="5"/>
  <c r="B81" i="5" s="1"/>
  <c r="C81" i="5" s="1"/>
  <c r="B15" i="8"/>
  <c r="E32" i="7"/>
  <c r="B21" i="11" s="1"/>
  <c r="B19" i="12" s="1"/>
  <c r="B88" i="5"/>
  <c r="C18" i="11"/>
  <c r="C89" i="5"/>
  <c r="B89" i="5"/>
  <c r="B16" i="12"/>
  <c r="B18" i="11"/>
  <c r="C69" i="11"/>
  <c r="D17" i="12"/>
  <c r="D90" i="5"/>
  <c r="D17" i="11" s="1"/>
  <c r="E17" i="12"/>
  <c r="E90" i="5"/>
  <c r="E17" i="11" s="1"/>
  <c r="F69" i="11"/>
  <c r="F17" i="12"/>
  <c r="F90" i="5"/>
  <c r="F17" i="11" s="1"/>
  <c r="C17" i="12"/>
  <c r="C90" i="5"/>
  <c r="C17" i="11" s="1"/>
  <c r="D69" i="11"/>
  <c r="E69" i="11"/>
  <c r="C66" i="5"/>
  <c r="C87" i="5" s="1"/>
  <c r="C16" i="11" s="1"/>
  <c r="F66" i="5"/>
  <c r="F87" i="5" s="1"/>
  <c r="F16" i="11" s="1"/>
  <c r="E66" i="5"/>
  <c r="E87" i="5" s="1"/>
  <c r="E16" i="11" s="1"/>
  <c r="B87" i="5"/>
  <c r="B16" i="11" s="1"/>
  <c r="D66" i="5"/>
  <c r="D87" i="5" s="1"/>
  <c r="D16" i="11" s="1"/>
  <c r="E56" i="5"/>
  <c r="E14" i="12" s="1"/>
  <c r="B86" i="5"/>
  <c r="B15" i="11" s="1"/>
  <c r="D56" i="5"/>
  <c r="F56" i="5"/>
  <c r="C56" i="5"/>
  <c r="C14" i="12" s="1"/>
  <c r="D81" i="5"/>
  <c r="F81" i="5"/>
  <c r="O52" i="4"/>
  <c r="B41" i="11" l="1"/>
  <c r="C15" i="8"/>
  <c r="I20" i="7"/>
  <c r="E81" i="5"/>
  <c r="B17" i="8"/>
  <c r="F14" i="12"/>
  <c r="D14" i="12"/>
  <c r="C86" i="5"/>
  <c r="C15" i="11" s="1"/>
  <c r="C19" i="11" s="1"/>
  <c r="C43" i="11" s="1"/>
  <c r="F86" i="5"/>
  <c r="F15" i="11" s="1"/>
  <c r="F19" i="11" s="1"/>
  <c r="F43" i="11" s="1"/>
  <c r="E86" i="5"/>
  <c r="E15" i="11" s="1"/>
  <c r="E19" i="11" s="1"/>
  <c r="E43" i="11" s="1"/>
  <c r="D86" i="5"/>
  <c r="D15" i="11" s="1"/>
  <c r="D19" i="11" s="1"/>
  <c r="D43" i="11" s="1"/>
  <c r="B19" i="11"/>
  <c r="B43" i="11" s="1"/>
  <c r="C58" i="4"/>
  <c r="G61" i="11" l="1"/>
  <c r="D61" i="11"/>
  <c r="C16" i="8"/>
  <c r="E61" i="11"/>
  <c r="F61" i="11"/>
  <c r="C61" i="11"/>
  <c r="C88" i="5"/>
  <c r="F32" i="7"/>
  <c r="C21" i="11" s="1"/>
  <c r="C19" i="12" s="1"/>
  <c r="B6" i="11"/>
  <c r="C57" i="11" s="1"/>
  <c r="D57" i="4"/>
  <c r="D58" i="4" s="1"/>
  <c r="B9" i="8"/>
  <c r="G32" i="7"/>
  <c r="D21" i="11" s="1"/>
  <c r="D19" i="12" s="1"/>
  <c r="D88" i="5"/>
  <c r="B13" i="12"/>
  <c r="B15" i="12" s="1"/>
  <c r="B68" i="11"/>
  <c r="B14" i="11"/>
  <c r="H32" i="7" l="1"/>
  <c r="E21" i="11" s="1"/>
  <c r="E19" i="12" s="1"/>
  <c r="E88" i="5"/>
  <c r="J20" i="7"/>
  <c r="K20" i="7" s="1"/>
  <c r="K32" i="7" s="1"/>
  <c r="G38" i="11" s="1"/>
  <c r="G37" i="11" s="1"/>
  <c r="G30" i="11" s="1"/>
  <c r="E57" i="4"/>
  <c r="C6" i="11"/>
  <c r="C17" i="8"/>
  <c r="B36" i="11"/>
  <c r="B33" i="8"/>
  <c r="B10" i="8"/>
  <c r="I32" i="7"/>
  <c r="F21" i="11" s="1"/>
  <c r="F19" i="12" s="1"/>
  <c r="F88" i="5"/>
  <c r="B20" i="11"/>
  <c r="B31" i="11"/>
  <c r="J32" i="7" l="1"/>
  <c r="D57" i="11"/>
  <c r="C68" i="11"/>
  <c r="C14" i="11"/>
  <c r="C13" i="12"/>
  <c r="C15" i="12" s="1"/>
  <c r="B30" i="11"/>
  <c r="B38" i="8"/>
  <c r="C7" i="8"/>
  <c r="C6" i="8"/>
  <c r="C5" i="8"/>
  <c r="C8" i="8"/>
  <c r="C9" i="8"/>
  <c r="B22" i="11"/>
  <c r="B20" i="12" s="1"/>
  <c r="B18" i="12"/>
  <c r="B28" i="12"/>
  <c r="C31" i="11" l="1"/>
  <c r="C30" i="11" s="1"/>
  <c r="C20" i="11"/>
  <c r="C10" i="8"/>
  <c r="B31" i="12"/>
  <c r="B55" i="8"/>
  <c r="B38" i="12"/>
  <c r="C22" i="11" l="1"/>
  <c r="C20" i="12" s="1"/>
  <c r="C18" i="12"/>
  <c r="C28" i="12"/>
  <c r="D55" i="8"/>
  <c r="C55" i="8"/>
  <c r="E55" i="8" s="1"/>
  <c r="B56" i="8" l="1"/>
  <c r="D56" i="8" s="1"/>
  <c r="C56" i="8" l="1"/>
  <c r="E56" i="8" s="1"/>
  <c r="B57" i="8" l="1"/>
  <c r="D57" i="8" s="1"/>
  <c r="C57" i="8" l="1"/>
  <c r="E57" i="8" s="1"/>
  <c r="B58" i="8" l="1"/>
  <c r="D58" i="8" s="1"/>
  <c r="C58" i="8"/>
  <c r="B59" i="8" s="1"/>
  <c r="E58" i="8"/>
  <c r="C59" i="8" l="1"/>
  <c r="D59" i="8"/>
  <c r="B60" i="8" l="1"/>
  <c r="E59" i="8"/>
  <c r="C60" i="8" l="1"/>
  <c r="D60" i="8"/>
  <c r="B61" i="8" l="1"/>
  <c r="E60" i="8"/>
  <c r="C61" i="8" l="1"/>
  <c r="B62" i="8" s="1"/>
  <c r="D61" i="8"/>
  <c r="C62" i="8" l="1"/>
  <c r="B63" i="8" s="1"/>
  <c r="D62" i="8"/>
  <c r="E61" i="8"/>
  <c r="C63" i="8" l="1"/>
  <c r="B64" i="8" s="1"/>
  <c r="D63" i="8"/>
  <c r="E62" i="8"/>
  <c r="C64" i="8" l="1"/>
  <c r="B65" i="8" s="1"/>
  <c r="D64" i="8"/>
  <c r="E63" i="8"/>
  <c r="C65" i="8" l="1"/>
  <c r="D65" i="8"/>
  <c r="B66" i="8"/>
  <c r="E64" i="8"/>
  <c r="D66" i="8" l="1"/>
  <c r="B41" i="10" s="1"/>
  <c r="C66" i="8"/>
  <c r="E65" i="8"/>
  <c r="E66" i="8" l="1"/>
  <c r="B40" i="10"/>
  <c r="B67" i="8"/>
  <c r="B35" i="12"/>
  <c r="B23" i="11"/>
  <c r="B24" i="11" s="1"/>
  <c r="C62" i="11" s="1"/>
  <c r="B91" i="5"/>
  <c r="B92" i="5" s="1"/>
  <c r="B7" i="11" s="1"/>
  <c r="B21" i="12"/>
  <c r="B8" i="11" l="1"/>
  <c r="C56" i="11"/>
  <c r="B70" i="11"/>
  <c r="B71" i="11" s="1"/>
  <c r="B94" i="11"/>
  <c r="B85" i="11"/>
  <c r="B22" i="12"/>
  <c r="B23" i="12"/>
  <c r="B92" i="11"/>
  <c r="B86" i="11"/>
  <c r="B87" i="11"/>
  <c r="B88" i="11"/>
  <c r="B91" i="11"/>
  <c r="D67" i="8"/>
  <c r="C67" i="8"/>
  <c r="B68" i="8" s="1"/>
  <c r="C68" i="8" s="1"/>
  <c r="B89" i="11"/>
  <c r="B90" i="11"/>
  <c r="B93" i="11"/>
  <c r="B36" i="12"/>
  <c r="B42" i="10"/>
  <c r="B44" i="11" s="1"/>
  <c r="B45" i="11"/>
  <c r="B24" i="12"/>
  <c r="B33" i="12" s="1"/>
  <c r="B34" i="12" s="1"/>
  <c r="B25" i="11"/>
  <c r="B26" i="11" s="1"/>
  <c r="C59" i="11" l="1"/>
  <c r="C63" i="11"/>
  <c r="C60" i="11"/>
  <c r="B25" i="12"/>
  <c r="C58" i="11"/>
  <c r="B40" i="11"/>
  <c r="B46" i="11" s="1"/>
  <c r="B47" i="11" s="1"/>
  <c r="B37" i="12"/>
  <c r="B40" i="12" s="1"/>
  <c r="E67" i="8"/>
  <c r="D68" i="8"/>
  <c r="B69" i="8"/>
  <c r="C69" i="8" l="1"/>
  <c r="D69" i="8"/>
  <c r="E68" i="8"/>
  <c r="B70" i="8" l="1"/>
  <c r="C70" i="8" l="1"/>
  <c r="D70" i="8"/>
  <c r="E69" i="8"/>
  <c r="B71" i="8" l="1"/>
  <c r="C71" i="8" l="1"/>
  <c r="D71" i="8"/>
  <c r="E70" i="8"/>
  <c r="B72" i="8" l="1"/>
  <c r="C72" i="8" l="1"/>
  <c r="D72" i="8"/>
  <c r="E71" i="8"/>
  <c r="B73" i="8" l="1"/>
  <c r="C73" i="8" l="1"/>
  <c r="D73" i="8"/>
  <c r="E72" i="8"/>
  <c r="B74" i="8" l="1"/>
  <c r="C74" i="8" l="1"/>
  <c r="D74" i="8"/>
  <c r="E73" i="8"/>
  <c r="B75" i="8" l="1"/>
  <c r="C75" i="8" l="1"/>
  <c r="D75" i="8"/>
  <c r="E74" i="8"/>
  <c r="B76" i="8" l="1"/>
  <c r="C76" i="8" l="1"/>
  <c r="D76" i="8"/>
  <c r="E75" i="8"/>
  <c r="B77" i="8" l="1"/>
  <c r="C77" i="8" l="1"/>
  <c r="D77" i="8"/>
  <c r="E76" i="8"/>
  <c r="B78" i="8" l="1"/>
  <c r="C78" i="8" l="1"/>
  <c r="C40" i="10" s="1"/>
  <c r="C36" i="12" s="1"/>
  <c r="D78" i="8"/>
  <c r="E77" i="8"/>
  <c r="B79" i="8" l="1"/>
  <c r="C79" i="8" l="1"/>
  <c r="D79" i="8"/>
  <c r="C41" i="10" s="1"/>
  <c r="E78" i="8"/>
  <c r="C35" i="12" l="1"/>
  <c r="C21" i="12"/>
  <c r="C23" i="11"/>
  <c r="C24" i="11" s="1"/>
  <c r="D62" i="11" s="1"/>
  <c r="C91" i="5"/>
  <c r="C42" i="10"/>
  <c r="C44" i="11" s="1"/>
  <c r="B80" i="8"/>
  <c r="C92" i="5" l="1"/>
  <c r="C7" i="11" s="1"/>
  <c r="C80" i="8"/>
  <c r="D80" i="8"/>
  <c r="E79" i="8"/>
  <c r="C8" i="11" l="1"/>
  <c r="D56" i="11"/>
  <c r="C22" i="12"/>
  <c r="C23" i="12"/>
  <c r="C85" i="11"/>
  <c r="C70" i="11"/>
  <c r="C71" i="11" s="1"/>
  <c r="C93" i="11"/>
  <c r="C90" i="11"/>
  <c r="C87" i="11"/>
  <c r="C88" i="11"/>
  <c r="C92" i="11"/>
  <c r="C89" i="11"/>
  <c r="C86" i="11"/>
  <c r="C94" i="11"/>
  <c r="C91" i="11"/>
  <c r="B81" i="8"/>
  <c r="C45" i="11" l="1"/>
  <c r="C40" i="11" s="1"/>
  <c r="C46" i="11" s="1"/>
  <c r="C47" i="11" s="1"/>
  <c r="C24" i="12"/>
  <c r="C33" i="12" s="1"/>
  <c r="C34" i="12" s="1"/>
  <c r="C37" i="12" s="1"/>
  <c r="C40" i="12" s="1"/>
  <c r="C25" i="11"/>
  <c r="C26" i="11" s="1"/>
  <c r="C81" i="8"/>
  <c r="D81" i="8"/>
  <c r="E80" i="8"/>
  <c r="D59" i="11" l="1"/>
  <c r="D60" i="11"/>
  <c r="D63" i="11"/>
  <c r="C25" i="12"/>
  <c r="D58" i="11"/>
  <c r="B82" i="8"/>
  <c r="C82" i="8" l="1"/>
  <c r="D82" i="8"/>
  <c r="E81" i="8"/>
  <c r="B83" i="8" l="1"/>
  <c r="C83" i="8" l="1"/>
  <c r="D83" i="8"/>
  <c r="E82" i="8"/>
  <c r="B84" i="8" l="1"/>
  <c r="C84" i="8" l="1"/>
  <c r="D84" i="8"/>
  <c r="E83" i="8"/>
  <c r="B85" i="8" l="1"/>
  <c r="C85" i="8" l="1"/>
  <c r="D85" i="8"/>
  <c r="E84" i="8"/>
  <c r="B86" i="8" l="1"/>
  <c r="C86" i="8" l="1"/>
  <c r="D86" i="8"/>
  <c r="E85" i="8"/>
  <c r="B87" i="8" l="1"/>
  <c r="C87" i="8" l="1"/>
  <c r="D87" i="8"/>
  <c r="E86" i="8"/>
  <c r="B88" i="8" l="1"/>
  <c r="C88" i="8" l="1"/>
  <c r="D88" i="8"/>
  <c r="E87" i="8"/>
  <c r="B89" i="8" l="1"/>
  <c r="C89" i="8" l="1"/>
  <c r="D89" i="8"/>
  <c r="E88" i="8"/>
  <c r="B90" i="8" l="1"/>
  <c r="C90" i="8" l="1"/>
  <c r="D40" i="10" s="1"/>
  <c r="D36" i="12" s="1"/>
  <c r="D90" i="8"/>
  <c r="E89" i="8"/>
  <c r="B91" i="8" l="1"/>
  <c r="C91" i="8" l="1"/>
  <c r="D91" i="8"/>
  <c r="D41" i="10" s="1"/>
  <c r="E90" i="8"/>
  <c r="D35" i="12" l="1"/>
  <c r="D21" i="12"/>
  <c r="D23" i="11"/>
  <c r="D91" i="5"/>
  <c r="D42" i="10"/>
  <c r="D44" i="11" s="1"/>
  <c r="B92" i="8"/>
  <c r="D92" i="5" l="1"/>
  <c r="D7" i="11" s="1"/>
  <c r="E56" i="11" s="1"/>
  <c r="C92" i="8"/>
  <c r="D92" i="8"/>
  <c r="E91" i="8"/>
  <c r="D70" i="11" l="1"/>
  <c r="D71" i="11" s="1"/>
  <c r="B93" i="8"/>
  <c r="C93" i="8" l="1"/>
  <c r="D93" i="8"/>
  <c r="E92" i="8"/>
  <c r="B94" i="8" l="1"/>
  <c r="C94" i="8" l="1"/>
  <c r="D94" i="8"/>
  <c r="E93" i="8"/>
  <c r="B95" i="8" l="1"/>
  <c r="C95" i="8" l="1"/>
  <c r="D95" i="8"/>
  <c r="E94" i="8"/>
  <c r="B96" i="8" l="1"/>
  <c r="C96" i="8" l="1"/>
  <c r="D96" i="8"/>
  <c r="E95" i="8"/>
  <c r="B97" i="8" l="1"/>
  <c r="C97" i="8" l="1"/>
  <c r="D97" i="8"/>
  <c r="E96" i="8"/>
  <c r="B98" i="8" l="1"/>
  <c r="C98" i="8" l="1"/>
  <c r="D98" i="8"/>
  <c r="E97" i="8"/>
  <c r="B99" i="8" l="1"/>
  <c r="C99" i="8" l="1"/>
  <c r="D99" i="8"/>
  <c r="E98" i="8"/>
  <c r="B100" i="8" l="1"/>
  <c r="C100" i="8" l="1"/>
  <c r="D100" i="8"/>
  <c r="E99" i="8"/>
  <c r="B101" i="8" l="1"/>
  <c r="C101" i="8" l="1"/>
  <c r="D101" i="8"/>
  <c r="E100" i="8"/>
  <c r="B102" i="8" l="1"/>
  <c r="C102" i="8" l="1"/>
  <c r="E40" i="10" s="1"/>
  <c r="E36" i="12" s="1"/>
  <c r="D102" i="8"/>
  <c r="E101" i="8"/>
  <c r="B103" i="8" l="1"/>
  <c r="C103" i="8" l="1"/>
  <c r="D103" i="8"/>
  <c r="E41" i="10" s="1"/>
  <c r="E102" i="8"/>
  <c r="E35" i="12" l="1"/>
  <c r="E21" i="12"/>
  <c r="E23" i="11"/>
  <c r="E91" i="5"/>
  <c r="E42" i="10"/>
  <c r="E44" i="11" s="1"/>
  <c r="B104" i="8"/>
  <c r="E92" i="5" l="1"/>
  <c r="E7" i="11" s="1"/>
  <c r="F56" i="11" s="1"/>
  <c r="C104" i="8"/>
  <c r="D104" i="8"/>
  <c r="E103" i="8"/>
  <c r="E70" i="11" l="1"/>
  <c r="E71" i="11" s="1"/>
  <c r="B105" i="8"/>
  <c r="C105" i="8" l="1"/>
  <c r="D105" i="8"/>
  <c r="E104" i="8"/>
  <c r="E105" i="8" l="1"/>
  <c r="B106" i="8"/>
  <c r="C106" i="8" l="1"/>
  <c r="D106" i="8"/>
  <c r="B107" i="8"/>
  <c r="C107" i="8" l="1"/>
  <c r="D107" i="8"/>
  <c r="E106" i="8"/>
  <c r="B108" i="8"/>
  <c r="C108" i="8" l="1"/>
  <c r="D108" i="8"/>
  <c r="E107" i="8"/>
  <c r="B109" i="8"/>
  <c r="C109" i="8" l="1"/>
  <c r="B110" i="8" s="1"/>
  <c r="D109" i="8"/>
  <c r="E108" i="8"/>
  <c r="C110" i="8" l="1"/>
  <c r="B111" i="8" s="1"/>
  <c r="D110" i="8"/>
  <c r="E109" i="8"/>
  <c r="C111" i="8" l="1"/>
  <c r="B112" i="8" s="1"/>
  <c r="D111" i="8"/>
  <c r="E110" i="8"/>
  <c r="C112" i="8" l="1"/>
  <c r="B113" i="8" s="1"/>
  <c r="D112" i="8"/>
  <c r="E111" i="8"/>
  <c r="C113" i="8" l="1"/>
  <c r="D113" i="8"/>
  <c r="E112" i="8"/>
  <c r="B114" i="8"/>
  <c r="C114" i="8" l="1"/>
  <c r="F40" i="10" s="1"/>
  <c r="F36" i="12" s="1"/>
  <c r="D114" i="8"/>
  <c r="F41" i="10" s="1"/>
  <c r="E113" i="8"/>
  <c r="F35" i="12" l="1"/>
  <c r="F21" i="12"/>
  <c r="F23" i="11"/>
  <c r="F91" i="5"/>
  <c r="F42" i="10"/>
  <c r="F44" i="11" s="1"/>
  <c r="E114" i="8"/>
  <c r="F92" i="5" l="1"/>
  <c r="F7" i="11" s="1"/>
  <c r="G56" i="11" s="1"/>
  <c r="F70" i="11" l="1"/>
  <c r="F71" i="11" s="1"/>
  <c r="E58" i="4"/>
  <c r="F57" i="4" s="1"/>
  <c r="F58" i="4" s="1"/>
  <c r="G57" i="4" l="1"/>
  <c r="G58" i="4" s="1"/>
  <c r="F6" i="11" s="1"/>
  <c r="E6" i="11"/>
  <c r="D6" i="11"/>
  <c r="G57" i="11" l="1"/>
  <c r="F94" i="11"/>
  <c r="F13" i="12"/>
  <c r="F15" i="12" s="1"/>
  <c r="F91" i="11"/>
  <c r="F89" i="11"/>
  <c r="F68" i="11"/>
  <c r="F14" i="11"/>
  <c r="F90" i="11"/>
  <c r="F88" i="11"/>
  <c r="F87" i="11"/>
  <c r="F93" i="11"/>
  <c r="F86" i="11"/>
  <c r="F8" i="11"/>
  <c r="F92" i="11"/>
  <c r="D92" i="11"/>
  <c r="D93" i="11"/>
  <c r="D94" i="11"/>
  <c r="D13" i="12"/>
  <c r="D15" i="12" s="1"/>
  <c r="E57" i="11"/>
  <c r="D14" i="11"/>
  <c r="D87" i="11"/>
  <c r="D90" i="11"/>
  <c r="D88" i="11"/>
  <c r="D91" i="11"/>
  <c r="D89" i="11"/>
  <c r="D86" i="11"/>
  <c r="D68" i="11"/>
  <c r="D8" i="11"/>
  <c r="E13" i="12"/>
  <c r="E15" i="12" s="1"/>
  <c r="E88" i="11"/>
  <c r="E94" i="11"/>
  <c r="E8" i="11"/>
  <c r="E87" i="11"/>
  <c r="F57" i="11"/>
  <c r="E91" i="11"/>
  <c r="E92" i="11"/>
  <c r="E93" i="11"/>
  <c r="E90" i="11"/>
  <c r="E68" i="11"/>
  <c r="E86" i="11"/>
  <c r="E89" i="11"/>
  <c r="E14" i="11"/>
  <c r="E22" i="12" l="1"/>
  <c r="E23" i="12"/>
  <c r="E85" i="11"/>
  <c r="D20" i="11"/>
  <c r="D31" i="11"/>
  <c r="D30" i="11" s="1"/>
  <c r="F20" i="11"/>
  <c r="F31" i="11"/>
  <c r="F30" i="11" s="1"/>
  <c r="E20" i="11"/>
  <c r="E31" i="11"/>
  <c r="E30" i="11" s="1"/>
  <c r="D85" i="11"/>
  <c r="D23" i="12"/>
  <c r="D22" i="12"/>
  <c r="F22" i="12"/>
  <c r="F85" i="11"/>
  <c r="F23" i="12"/>
  <c r="E28" i="12" l="1"/>
  <c r="E18" i="12"/>
  <c r="E22" i="11"/>
  <c r="F28" i="12"/>
  <c r="F18" i="12"/>
  <c r="F22" i="11"/>
  <c r="D28" i="12"/>
  <c r="D18" i="12"/>
  <c r="D22" i="11"/>
  <c r="D45" i="11"/>
  <c r="D40" i="11" s="1"/>
  <c r="D46" i="11" s="1"/>
  <c r="D47" i="11" s="1"/>
  <c r="D24" i="12"/>
  <c r="D33" i="12" s="1"/>
  <c r="D25" i="11"/>
  <c r="F45" i="11"/>
  <c r="F40" i="11" s="1"/>
  <c r="F46" i="11" s="1"/>
  <c r="F25" i="11"/>
  <c r="F24" i="12"/>
  <c r="F33" i="12" s="1"/>
  <c r="E24" i="12"/>
  <c r="E33" i="12" s="1"/>
  <c r="E45" i="11"/>
  <c r="E40" i="11" s="1"/>
  <c r="E46" i="11" s="1"/>
  <c r="E25" i="11"/>
  <c r="E47" i="11" l="1"/>
  <c r="F47" i="11" s="1"/>
  <c r="G47" i="11" s="1"/>
  <c r="D24" i="11"/>
  <c r="E62" i="11" s="1"/>
  <c r="D20" i="12"/>
  <c r="F24" i="11"/>
  <c r="G62" i="11" s="1"/>
  <c r="F20" i="12"/>
  <c r="F34" i="12"/>
  <c r="F37" i="12" s="1"/>
  <c r="E24" i="11"/>
  <c r="F62" i="11" s="1"/>
  <c r="E20" i="12"/>
  <c r="E34" i="12"/>
  <c r="E37" i="12" s="1"/>
  <c r="D34" i="12"/>
  <c r="D37" i="12" s="1"/>
  <c r="D40" i="12" s="1"/>
  <c r="E40" i="12" l="1"/>
  <c r="F40" i="12" s="1"/>
  <c r="E26" i="11"/>
  <c r="F26" i="11"/>
  <c r="D26" i="11"/>
  <c r="E59" i="11" l="1"/>
  <c r="E63" i="11"/>
  <c r="E60" i="11"/>
  <c r="F60" i="11"/>
  <c r="F59" i="11"/>
  <c r="F63" i="11"/>
  <c r="G63" i="11"/>
  <c r="G59" i="11"/>
  <c r="G60" i="11"/>
  <c r="D25" i="12"/>
  <c r="E58" i="11"/>
  <c r="G58" i="11"/>
  <c r="F25" i="12"/>
  <c r="F58" i="11"/>
  <c r="E25" i="12"/>
</calcChain>
</file>

<file path=xl/sharedStrings.xml><?xml version="1.0" encoding="utf-8"?>
<sst xmlns="http://schemas.openxmlformats.org/spreadsheetml/2006/main" count="502" uniqueCount="276">
  <si>
    <t>Naziv tvrtke</t>
  </si>
  <si>
    <t>OIB tvrtke</t>
  </si>
  <si>
    <t>Datum osnivanja tvrtke</t>
  </si>
  <si>
    <t>Ime i prezime vlasnika</t>
  </si>
  <si>
    <t>Sažetak poslovnog plana</t>
  </si>
  <si>
    <t>Tablica 1 - Informacije o poduzetniku</t>
  </si>
  <si>
    <t>Podaci o vlasničkoj i upravljačkoj strukturi*</t>
  </si>
  <si>
    <t>Ime i prezime</t>
  </si>
  <si>
    <t>OIB</t>
  </si>
  <si>
    <t>Stručna sprema
(odabrati NKV, KV, SSS, VŠS, VSS, MAG, DR)</t>
  </si>
  <si>
    <t>Zvanje</t>
  </si>
  <si>
    <t>Uloga u poduzeću/obrtu</t>
  </si>
  <si>
    <t>NKV</t>
  </si>
  <si>
    <t>KV</t>
  </si>
  <si>
    <t>SSS</t>
  </si>
  <si>
    <t>VŠS</t>
  </si>
  <si>
    <t>MAG</t>
  </si>
  <si>
    <t>DR</t>
  </si>
  <si>
    <t>DA</t>
  </si>
  <si>
    <t>NE</t>
  </si>
  <si>
    <t>1.2. Kako ste došli na ideju o pokretanju vlastitog poslovanja?</t>
  </si>
  <si>
    <t>1.3. Što je osnovna djelatnost vaše tvrtke i koji su vaši glavni proizvodi koje ćete nuditi ili već nudite na tržištu?</t>
  </si>
  <si>
    <t>1.5. Gdje obavljate svoju djelatnost? Molimo, opišite mikro i makro lokaciju. Imate li potrebu za poslovnim prostorom? Ako je odgovor potvrdan, molimo da ga opišete i navedete u čijem se vlasništvu nalazi te ima li potrebe za adaptacijom prostora.</t>
  </si>
  <si>
    <t>1.6. Što vidite kao najveću prijetnju svom poslovanju te koje mjere poduzetimate da biste ih smanjili? Koji su najveći rizici vezani uz upravljanje tvrtkom, a koji uz prodaju?</t>
  </si>
  <si>
    <t>1.7. Koji su planovi za daljnji razvoj i/ili širenje poslovanja?</t>
  </si>
  <si>
    <t>2.1. Kojoj ciljanoj skupini kupaca/korisnika ste namijenili svoj proizvod ili uslugu (djeca, sportaši, mladi ljudi, umirovljenici, druge tvrtke, restorani i hoteli, institucije itd.)?</t>
  </si>
  <si>
    <t>2.2. Na kojem geografskom području ćete djelovati i koliki broj kupaca svojih proizvoda ili usluga očekujete? Molimo da ovo potkrijepite statističkim podacima i argumentima.</t>
  </si>
  <si>
    <t>2.3. Opišite svoje prodajne kanale. Hoćete li svoje proizvode ili usluge plasirati preko maloprodajnih mjesta ili ćete prodavati izravno krajnjem kupcu (primjerice, preko interneta ili vlastitog prodajnog mjesta)? Hoćete li imati veleprodaju i fokusirati se na taj način prodaje?</t>
  </si>
  <si>
    <t>2.4. Tko su vaši dobavljači te s kojim tvrtkama ćete surađivati kako biste kreirali svoj finalni proizvod ili uslugu?</t>
  </si>
  <si>
    <t>2.5. Tko su vaši najveći konkurenti? Opišite njihovo poslovanje, istaknite aktualne trendove na tržištu te prednosti svoje poduzetničke ideje u odnosu na konkurenciju.</t>
  </si>
  <si>
    <t>2.6. Koje marketniške aktivnosti i alate koristite ili planirate koristiti kako biste svoj proizvod ili uslugu približili ciljanoj skupini kupaca (oglašavanje, internetska stranica, sajmovi, prodajni uzorci...)?</t>
  </si>
  <si>
    <t>3.1. Opišite strukturu prihoda - objasnite kako ste došli do kalkulacije prodajnih količina i cijena za svaki pojedini proizvod/uslugu.</t>
  </si>
  <si>
    <t>Tablica 2 - Prodaja u količinama</t>
  </si>
  <si>
    <t>Naziv proizvoda ili usluge</t>
  </si>
  <si>
    <t>Jedinica mjere</t>
  </si>
  <si>
    <t>Siječanj</t>
  </si>
  <si>
    <t>Veljača</t>
  </si>
  <si>
    <t>Ožujak</t>
  </si>
  <si>
    <t>Travanj</t>
  </si>
  <si>
    <t>Svibanj</t>
  </si>
  <si>
    <t>Lipanj</t>
  </si>
  <si>
    <t>Srpanj</t>
  </si>
  <si>
    <t>Kolovoz</t>
  </si>
  <si>
    <t>Rujan</t>
  </si>
  <si>
    <t>Listopad</t>
  </si>
  <si>
    <t>Studeni</t>
  </si>
  <si>
    <t>Prosinac</t>
  </si>
  <si>
    <t>Ukupno</t>
  </si>
  <si>
    <t>Prva godina</t>
  </si>
  <si>
    <t>Jed. mjere</t>
  </si>
  <si>
    <t>Tablica 3 - Cijene (kn)</t>
  </si>
  <si>
    <t>Tablica 4 - Formiranje prihoda u prvoj godini</t>
  </si>
  <si>
    <t>Ukupno:</t>
  </si>
  <si>
    <t>Tablica 5 - Projekcija po godinama</t>
  </si>
  <si>
    <t>Godina 1</t>
  </si>
  <si>
    <t>Godina 2</t>
  </si>
  <si>
    <t>Godina 3</t>
  </si>
  <si>
    <t>Godina 4</t>
  </si>
  <si>
    <t>Godina 5</t>
  </si>
  <si>
    <t>Stopa rasta prihoda u odnosu na prethodnu godinu</t>
  </si>
  <si>
    <t>Iznos povećanja prihoda u odnosu na prethodnu godinu</t>
  </si>
  <si>
    <t>Ukupni prihod</t>
  </si>
  <si>
    <t>-</t>
  </si>
  <si>
    <t>4.1. Opišite strukturu rashoda. Objasnite kako ste došli do izračuna glavnih/najvećih stavki troškova.</t>
  </si>
  <si>
    <t>Tablica 6 - Projekcija troškova poslovanja bez troškova zaposlenih i troškova amortizacije za prvu godinu</t>
  </si>
  <si>
    <t>Vrsta troška</t>
  </si>
  <si>
    <t>A) Materijalni troškovi</t>
  </si>
  <si>
    <t>Troškovi sirovina i materijala</t>
  </si>
  <si>
    <t>Troškovi energenata (struja, grijanje)</t>
  </si>
  <si>
    <t>Troškovi rezervnih dijelova</t>
  </si>
  <si>
    <t>Troškovi ambalaže za pakiranje</t>
  </si>
  <si>
    <t>Materijal za čišćenje</t>
  </si>
  <si>
    <t>Uredski materijal</t>
  </si>
  <si>
    <t>Naziv troška</t>
  </si>
  <si>
    <t>B) Usluge</t>
  </si>
  <si>
    <t>Proizvodne usluge (kooperacija)</t>
  </si>
  <si>
    <t>Usluge održavanja</t>
  </si>
  <si>
    <t>Intelektualne usluge (računovodstvene, pravne...)</t>
  </si>
  <si>
    <t>Zakupnina i najamnina</t>
  </si>
  <si>
    <t>Usluge promocije</t>
  </si>
  <si>
    <t>Prijevozne usluge</t>
  </si>
  <si>
    <t>Usluge telefonije</t>
  </si>
  <si>
    <t>Usluge istraživanja tržišta</t>
  </si>
  <si>
    <t>Komunalne usluge (odvoz smeća, voda...)</t>
  </si>
  <si>
    <t>Troškovi liječničkih pregleda radnika</t>
  </si>
  <si>
    <t>C) Ostali rashodi</t>
  </si>
  <si>
    <t>Ukupno (A+B+C)</t>
  </si>
  <si>
    <t>Tablica 7 - Projekcija troškova poslovanja bez troškova zaposlenih i troškova amortizacije po godinama</t>
  </si>
  <si>
    <t>Tablica 8 - Projekcija ukupnih rashoda</t>
  </si>
  <si>
    <t>Rashodi</t>
  </si>
  <si>
    <t>Materijalni troškovi</t>
  </si>
  <si>
    <t>Vanjske usluge</t>
  </si>
  <si>
    <t>Amortizacija</t>
  </si>
  <si>
    <t>Troškovi zaposlenih</t>
  </si>
  <si>
    <t>Ostali rashodi</t>
  </si>
  <si>
    <t>Financijski rashodi (kamate)</t>
  </si>
  <si>
    <t>5.1. Navedite strukturu i broj postojećih zaposlenika. Imate li u planu zapošljavati nove djelatnike u narednim godinama?</t>
  </si>
  <si>
    <t>Tablica 9 - Broj zaposlenih</t>
  </si>
  <si>
    <t>Naziv radnog mjesta</t>
  </si>
  <si>
    <t>Tablica 10 - Angažiranje zaposlenih (broj mjeseci u godini)</t>
  </si>
  <si>
    <t>Ukupno planirani mjeseci rada zaposlenih</t>
  </si>
  <si>
    <t>Tablica 11 - Prosječni mjesečni trošak bruto II plaće</t>
  </si>
  <si>
    <t>Prosječni mjesečni trošak bruto II plaće</t>
  </si>
  <si>
    <t>Tablica 13 - Ulaganja u osnovna sredstva</t>
  </si>
  <si>
    <t>Opis</t>
  </si>
  <si>
    <t>Količina</t>
  </si>
  <si>
    <t>Cijena</t>
  </si>
  <si>
    <t>Iznos</t>
  </si>
  <si>
    <t>Tablica 14 - Obračun amortizacije</t>
  </si>
  <si>
    <t>Naziv osnovnog sredstva</t>
  </si>
  <si>
    <t>Nabavna ili sadašnja vrijednost</t>
  </si>
  <si>
    <t>Amortizacijski vijek trajanja</t>
  </si>
  <si>
    <t>Godišnji iznos amortizacije</t>
  </si>
  <si>
    <t>Otpis</t>
  </si>
  <si>
    <t>Ostatak vrijednosti</t>
  </si>
  <si>
    <t>Tablica 15 - Ulaganja u obrtna sredstva</t>
  </si>
  <si>
    <t>Tablica 16 - Izvori financiranja</t>
  </si>
  <si>
    <t>Izvor</t>
  </si>
  <si>
    <t>Udio (%)</t>
  </si>
  <si>
    <t>Vlastita sredstva</t>
  </si>
  <si>
    <t>Sredstva ostalih ulagača</t>
  </si>
  <si>
    <t>Imovina</t>
  </si>
  <si>
    <t>Bespovratna sredstva</t>
  </si>
  <si>
    <t>Kredit</t>
  </si>
  <si>
    <t>Tablica 17 - Struktura ulaganja u osnovna i obrtna sredstva</t>
  </si>
  <si>
    <t>Osnovna sredstva</t>
  </si>
  <si>
    <t>Obrtna sredstva</t>
  </si>
  <si>
    <t>moje pare</t>
  </si>
  <si>
    <t>Tablica 18 - Podaci o upotrebi kreditnih sredstava</t>
  </si>
  <si>
    <t>*Kontrolni broj mora biti 0.</t>
  </si>
  <si>
    <t>Kalkulator za testiranje poduzetničke ideje</t>
  </si>
  <si>
    <t>Tablica 19 - Kredit</t>
  </si>
  <si>
    <t>Godišnja kamata (%)</t>
  </si>
  <si>
    <t>Broj rata (rok otplate u mjesecima)</t>
  </si>
  <si>
    <t>Mjesečna glavnica</t>
  </si>
  <si>
    <t>8.1. Opišite postojeća zaduženja svih vlasnika poslovnog subjekta. Navedite vrstu proizvoda koji vam je odobren u banci i neotplaćeni dio glavnice.</t>
  </si>
  <si>
    <t>Tablica 20 - Otplata postojećih kredita</t>
  </si>
  <si>
    <t>Naziv proizvoda</t>
  </si>
  <si>
    <t>Glavnica</t>
  </si>
  <si>
    <t>Kamata po kreditu</t>
  </si>
  <si>
    <t>Ukupno otplata postojećih kredita</t>
  </si>
  <si>
    <t>OTPLATA TRAŽENOG KREDITA</t>
  </si>
  <si>
    <t>Novo zaduženje</t>
  </si>
  <si>
    <t>Tablica 20 - Plan otplate kredita</t>
  </si>
  <si>
    <t>Broj rate</t>
  </si>
  <si>
    <t>stanje kredita (ukupna glavnica)</t>
  </si>
  <si>
    <t>mjesečna glavnica</t>
  </si>
  <si>
    <t>kamata</t>
  </si>
  <si>
    <t>rata kredita</t>
  </si>
  <si>
    <t>Tablica 22 - Izračun poreza na dobit</t>
  </si>
  <si>
    <t>Ukupni rashodi</t>
  </si>
  <si>
    <t>Ukupni prihodi</t>
  </si>
  <si>
    <t>Dobit prije poreza</t>
  </si>
  <si>
    <t>Porez na dobit</t>
  </si>
  <si>
    <t>Ukupno prihodi poslovanja</t>
  </si>
  <si>
    <t>Usluge</t>
  </si>
  <si>
    <t>Poslovni rashodi</t>
  </si>
  <si>
    <t>Operativna dobit prije amortizacije (EBITDA)</t>
  </si>
  <si>
    <t>Dobit prije oporezivanja</t>
  </si>
  <si>
    <t>Dobit nakon oporezivanja</t>
  </si>
  <si>
    <t>Operativna dobit (EBIT)</t>
  </si>
  <si>
    <t>Tablica 24 - Financijski tijek</t>
  </si>
  <si>
    <t>Tablica 23 - Račun dobiti i gubitka</t>
  </si>
  <si>
    <t>Ukupni primici</t>
  </si>
  <si>
    <t>Ostatak projekta</t>
  </si>
  <si>
    <t>a) Osnovna sredstva</t>
  </si>
  <si>
    <t>b) Obrtna sredstva</t>
  </si>
  <si>
    <t>Ukupni izdaci</t>
  </si>
  <si>
    <t>Ulaganje u osnovna sredstva</t>
  </si>
  <si>
    <t>Ulaganje u obrtna sredstva</t>
  </si>
  <si>
    <t>Godišnja rata</t>
  </si>
  <si>
    <t>Neto primici</t>
  </si>
  <si>
    <t>Kumulativ neto primitaka</t>
  </si>
  <si>
    <t>Ostatak</t>
  </si>
  <si>
    <t>Tablica 25 - Pokazatelji uspješnosti poslovanja</t>
  </si>
  <si>
    <t>Pokazatelj</t>
  </si>
  <si>
    <t>Ekonomičnost</t>
  </si>
  <si>
    <t>Produktivnost</t>
  </si>
  <si>
    <t>Dobit po zaposlenom</t>
  </si>
  <si>
    <t>Rentabilnost ukupnih ulaganja</t>
  </si>
  <si>
    <t>Rentabilnost vlastitih sredstava</t>
  </si>
  <si>
    <t>Vlastito sudjelovanje</t>
  </si>
  <si>
    <t>Vrijeme povrata ulaganja</t>
  </si>
  <si>
    <t>Pokrivenost rate</t>
  </si>
  <si>
    <t>Izračun</t>
  </si>
  <si>
    <t>Referentna vrijednost</t>
  </si>
  <si>
    <t>Ukupni prihodi/Ukupni rashodi</t>
  </si>
  <si>
    <t>Veća od 1</t>
  </si>
  <si>
    <t>Ostvareni prihod / broj zaposlenih (kn)</t>
  </si>
  <si>
    <t>Što veća</t>
  </si>
  <si>
    <t>Dobit nakon poreza / broj zaposlenih (kn)</t>
  </si>
  <si>
    <t>Veća od 0</t>
  </si>
  <si>
    <t>Veće od 0,5</t>
  </si>
  <si>
    <t>Manje od 5</t>
  </si>
  <si>
    <t>Veće od 3</t>
  </si>
  <si>
    <t>Dobit nakon poreza / ukupno ulaganje</t>
  </si>
  <si>
    <t>Dobit nakon poreza / vlastita sredstva</t>
  </si>
  <si>
    <t>Vlastita sredstva / ukupno ulaganje</t>
  </si>
  <si>
    <t>Ukupna ulaganja / (neto dobit + amortizacija)</t>
  </si>
  <si>
    <t>(Kamate+neto dobit+amortizacija)/rate</t>
  </si>
  <si>
    <t>Varijabilni trošak</t>
  </si>
  <si>
    <t>Fiksni trošak</t>
  </si>
  <si>
    <t>Točka pokrića (%)</t>
  </si>
  <si>
    <t>Tablica 27 - Analiza osjetljivosti</t>
  </si>
  <si>
    <t>Tablica 26 - Točka pokrića</t>
  </si>
  <si>
    <t>Očekivana dobit prije poreza</t>
  </si>
  <si>
    <t>Rast rashoda za 5%</t>
  </si>
  <si>
    <t>Rast rashoda i pad prihoda za 5%</t>
  </si>
  <si>
    <t>Pad prihoda za 5%</t>
  </si>
  <si>
    <t>Pad prihoda za 10%</t>
  </si>
  <si>
    <t>Rast rashoda za 10%</t>
  </si>
  <si>
    <t>Rast rashoda i pad prihoda za 10%</t>
  </si>
  <si>
    <t>Pad prihoda za 15%</t>
  </si>
  <si>
    <t>Rast rashoda za 15%</t>
  </si>
  <si>
    <t>Rast rashoda i pad prihoda za 15%</t>
  </si>
  <si>
    <t>Tablica 28 - Management case scenarij</t>
  </si>
  <si>
    <t>Pretpostavke</t>
  </si>
  <si>
    <t>Marža bruto dobiti (%)</t>
  </si>
  <si>
    <t>Projekcija RDG</t>
  </si>
  <si>
    <t>Prihodi od osnovne djelatnosti</t>
  </si>
  <si>
    <t>1. Ukupni prihodi</t>
  </si>
  <si>
    <t>2. Materijalni troškovi (sirovine i materijali, vanjske usluge)</t>
  </si>
  <si>
    <t>3. Bruto dobit</t>
  </si>
  <si>
    <t>Ostali troškovi</t>
  </si>
  <si>
    <t>4. EBITDA</t>
  </si>
  <si>
    <t>5. EBIT</t>
  </si>
  <si>
    <t>Financijski rashodi</t>
  </si>
  <si>
    <t>6. Dobit iz redovnih aktivnosti</t>
  </si>
  <si>
    <t>7. Dobit prije oporezivanja</t>
  </si>
  <si>
    <t>8. Dobit nakon oporezivanja</t>
  </si>
  <si>
    <t>Projekcija primarnih izvora otplate</t>
  </si>
  <si>
    <t>EBITDA</t>
  </si>
  <si>
    <t>Otplata kamate za postojeća zaduženja</t>
  </si>
  <si>
    <t>Otplata glavnice za postojeća zaduženja</t>
  </si>
  <si>
    <t>Izvanredne potrebe za obrtnim kapitalom</t>
  </si>
  <si>
    <t>CAPEX (ulaganje u kapitalna sredstva)</t>
  </si>
  <si>
    <t>Porez</t>
  </si>
  <si>
    <t>Slobodan novčani tijek</t>
  </si>
  <si>
    <t>Servis kamate po traženom kreditu</t>
  </si>
  <si>
    <t>Servis glavnice po traženom kreditu</t>
  </si>
  <si>
    <t>Višak (manjak)</t>
  </si>
  <si>
    <t>Plasman kredita</t>
  </si>
  <si>
    <t>Vlastito učešće</t>
  </si>
  <si>
    <t>DSCR</t>
  </si>
  <si>
    <t>Porast prihoda od osnovne djelatnosti u odnosu na prethodnu godinu (%)</t>
  </si>
  <si>
    <r>
      <rPr>
        <b/>
        <sz val="8"/>
        <color theme="1"/>
        <rFont val="Calibri"/>
        <family val="2"/>
        <scheme val="minor"/>
      </rPr>
      <t>Povezane osobe</t>
    </r>
    <r>
      <rPr>
        <sz val="8"/>
        <color theme="1"/>
        <rFont val="Calibri"/>
        <family val="2"/>
        <scheme val="minor"/>
      </rPr>
      <t xml:space="preserve">
Jeste li već imali ili trenutačno imate još neko poduzeće/obrt u vlasništvu?</t>
    </r>
  </si>
  <si>
    <t>Tablica 12 - Troškovi zaposlenih</t>
  </si>
  <si>
    <t>Iznos kredita (kn)</t>
  </si>
  <si>
    <t>Poštovani korisnici,
dobro došli u program Kalkulator za testiranje poduzetničke ideje.
Pred vama se nalazi alat za izradu poslovnog plana.
Ovaj alat Vam na vrlo jednostavan način omogućava predstavljanje Vaše poduzetničke ideje, poslovnog modela i ostalih ključnih informacija.
Program se sastoji od opisnog i numeričkog dijela. U opisnom dijelu, kroz formu pitanje-odgovor, vodimo Vas kroz predstavljanje bitnih informacija Vašeg poduzetničkog pothvata. U numeričkom dijelu ćete pronači tablice u koje unosite osnovne informacije a one same računaju potrebno.
Slijede osnovna uputstva za unos:
Polja žute boje su predviđena za upisivanje pojmova. Polja sive boje su predviđena za unošenje numeričkih vrijednosti.
Preostala (bijela) polja u tablici bit će popunjena automatskim prijenosom podataka na temelju zadanih formula.
Dodatna objašnjenja pojedinih koraka u tablicama pronaći ćete u žutom kvadratiću s uputama.
Predlažemo vam odgovaranje jednostavnim i kratkim rečenicama. Ukoliko zapnete, slobodno nas kontaktirajte za pomoć!
Želimo Vam uspješne prve poduzetničke korake i računajte na našu podršku!
Kontakti za slučaj da zapnete u koracima:
031/630-944 i 031/630-945</t>
  </si>
  <si>
    <t>btrjk67tzu,.j,z</t>
  </si>
  <si>
    <t>*Svaki stupac u tablici odnosi se na jednog vlasnika.</t>
  </si>
  <si>
    <t>1.1. Za osobe navedene u Tablici 1 navedite dosadašnje radno iskustvo (za sva prethodna zaposlenja navesti godine od-do, naziv poslodavca i radno mjesto) i neformalno obrazovanje (tečajevi, seminari i slične edukacije bitne za obavljanje djelatnosti.</t>
  </si>
  <si>
    <t>1.4. Ako ste već započeli s radom, molimo vas da opišete dosadašnji razvoj poslovanja te navedete ostvarene prihode, odnosno dobit ili gubitak ostvaren od osnutka tvrtke.</t>
  </si>
  <si>
    <r>
      <t>Kontrolni broj</t>
    </r>
    <r>
      <rPr>
        <sz val="8"/>
        <color theme="5"/>
        <rFont val="Calibri"/>
        <family val="2"/>
        <scheme val="minor"/>
      </rPr>
      <t>*</t>
    </r>
  </si>
  <si>
    <t>Sadržaj ove publikacije isključiva je odgovornost Miholjačkog poduzetničkog centra Lokalne razvojne agencije d.o.o. 
Projekt je sufinancirala Europska unija iz Europskog fonda za regionalni razvoj.</t>
  </si>
  <si>
    <t>Sadržaj:</t>
  </si>
  <si>
    <t>1.</t>
  </si>
  <si>
    <t>Analiza poslovanja</t>
  </si>
  <si>
    <t>Analiza tržišta</t>
  </si>
  <si>
    <t>Prihodi od prodaje</t>
  </si>
  <si>
    <t>Rashodi poslovanja</t>
  </si>
  <si>
    <t>Zaposlenici</t>
  </si>
  <si>
    <t>Ulaganja i amortizacija</t>
  </si>
  <si>
    <t>Izvori financiranja</t>
  </si>
  <si>
    <t>Postojeći krediti</t>
  </si>
  <si>
    <t>Financijski pokazatelji</t>
  </si>
  <si>
    <t>Management case</t>
  </si>
  <si>
    <t>2.</t>
  </si>
  <si>
    <t>3.</t>
  </si>
  <si>
    <t>4.</t>
  </si>
  <si>
    <t>5.</t>
  </si>
  <si>
    <t>6.</t>
  </si>
  <si>
    <t>7.</t>
  </si>
  <si>
    <t>8.</t>
  </si>
  <si>
    <t>9.</t>
  </si>
  <si>
    <t>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</si>
</sst>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 _k_n_-;\-* #,##0\ _k_n_-;_-* &quot;-&quot;??\ _k_n_-;_-@_-"/>
    <numFmt numFmtId="165" formatCode="#,##0_ ;\-#,##0\ "/>
  </numFmts>
  <fonts count="40" x14ac:knownFonts="1">
    <font>
      <sz val="11"/>
      <color theme="1"/>
      <name val="Calibri"/>
      <family val="2"/>
      <scheme val="minor"/>
    </font>
    <font>
      <sz val="11"/>
      <color theme="1"/>
      <name val="Calibri"/>
      <family val="2"/>
      <charset val="238"/>
      <scheme val="minor"/>
    </font>
    <font>
      <sz val="11"/>
      <color theme="0"/>
      <name val="Calibri"/>
      <family val="2"/>
      <charset val="238"/>
      <scheme val="minor"/>
    </font>
    <font>
      <sz val="9"/>
      <color theme="1"/>
      <name val="Calibri"/>
      <family val="2"/>
      <scheme val="minor"/>
    </font>
    <font>
      <b/>
      <sz val="11"/>
      <color theme="1"/>
      <name val="Calibri"/>
      <family val="2"/>
      <scheme val="minor"/>
    </font>
    <font>
      <sz val="8"/>
      <color theme="1"/>
      <name val="Calibri"/>
      <family val="2"/>
      <scheme val="minor"/>
    </font>
    <font>
      <sz val="8"/>
      <name val="Calibri"/>
      <family val="2"/>
      <scheme val="minor"/>
    </font>
    <font>
      <b/>
      <sz val="9"/>
      <color theme="1"/>
      <name val="Calibri"/>
      <family val="2"/>
      <scheme val="minor"/>
    </font>
    <font>
      <b/>
      <sz val="8"/>
      <color theme="1"/>
      <name val="Calibri"/>
      <family val="2"/>
      <scheme val="minor"/>
    </font>
    <font>
      <sz val="8"/>
      <color theme="0"/>
      <name val="Calibri"/>
      <family val="2"/>
      <scheme val="minor"/>
    </font>
    <font>
      <sz val="8"/>
      <color theme="0"/>
      <name val="Calibri"/>
      <family val="2"/>
      <charset val="238"/>
      <scheme val="minor"/>
    </font>
    <font>
      <sz val="7"/>
      <color theme="1"/>
      <name val="Calibri"/>
      <family val="2"/>
      <scheme val="minor"/>
    </font>
    <font>
      <b/>
      <sz val="7"/>
      <color theme="1"/>
      <name val="Calibri"/>
      <family val="2"/>
      <scheme val="minor"/>
    </font>
    <font>
      <sz val="11"/>
      <color theme="1"/>
      <name val="Calibri"/>
      <family val="2"/>
      <scheme val="minor"/>
    </font>
    <font>
      <b/>
      <sz val="11"/>
      <color rgb="FF3F3F3F"/>
      <name val="Calibri"/>
      <family val="2"/>
      <charset val="238"/>
      <scheme val="minor"/>
    </font>
    <font>
      <b/>
      <sz val="11"/>
      <color rgb="FFFA7D00"/>
      <name val="Calibri"/>
      <family val="2"/>
      <charset val="238"/>
      <scheme val="minor"/>
    </font>
    <font>
      <b/>
      <sz val="12"/>
      <color theme="1"/>
      <name val="Calibri"/>
      <family val="2"/>
      <scheme val="minor"/>
    </font>
    <font>
      <i/>
      <sz val="8"/>
      <color theme="1"/>
      <name val="Calibri"/>
      <family val="2"/>
      <scheme val="minor"/>
    </font>
    <font>
      <b/>
      <sz val="6"/>
      <color theme="1"/>
      <name val="Calibri"/>
      <family val="2"/>
      <scheme val="minor"/>
    </font>
    <font>
      <sz val="6"/>
      <color theme="1"/>
      <name val="Calibri"/>
      <family val="2"/>
      <scheme val="minor"/>
    </font>
    <font>
      <b/>
      <sz val="9"/>
      <color rgb="FF3F3F3F"/>
      <name val="Calibri"/>
      <family val="2"/>
      <charset val="238"/>
      <scheme val="minor"/>
    </font>
    <font>
      <b/>
      <sz val="8"/>
      <color rgb="FF3F3F3F"/>
      <name val="Calibri"/>
      <family val="2"/>
      <charset val="238"/>
      <scheme val="minor"/>
    </font>
    <font>
      <sz val="8"/>
      <color rgb="FF3F3F3F"/>
      <name val="Calibri"/>
      <family val="2"/>
      <scheme val="minor"/>
    </font>
    <font>
      <sz val="6"/>
      <color rgb="FF3F3F3F"/>
      <name val="Calibri"/>
      <family val="2"/>
      <scheme val="minor"/>
    </font>
    <font>
      <b/>
      <sz val="6"/>
      <color rgb="FF3F3F3F"/>
      <name val="Calibri"/>
      <family val="2"/>
      <scheme val="minor"/>
    </font>
    <font>
      <sz val="8"/>
      <color theme="1"/>
      <name val="Calibri"/>
      <family val="2"/>
      <charset val="238"/>
      <scheme val="minor"/>
    </font>
    <font>
      <sz val="9"/>
      <color rgb="FF3F3F3F"/>
      <name val="Calibri"/>
      <family val="2"/>
      <scheme val="minor"/>
    </font>
    <font>
      <b/>
      <sz val="9"/>
      <color rgb="FFFA7D00"/>
      <name val="Calibri"/>
      <family val="2"/>
      <charset val="238"/>
      <scheme val="minor"/>
    </font>
    <font>
      <sz val="8"/>
      <color rgb="FFFA7D00"/>
      <name val="Calibri"/>
      <family val="2"/>
      <scheme val="minor"/>
    </font>
    <font>
      <b/>
      <sz val="8"/>
      <color rgb="FFFA7D00"/>
      <name val="Calibri"/>
      <family val="2"/>
      <scheme val="minor"/>
    </font>
    <font>
      <b/>
      <sz val="9"/>
      <color rgb="FFFA7D00"/>
      <name val="Calibri"/>
      <family val="2"/>
      <scheme val="minor"/>
    </font>
    <font>
      <b/>
      <sz val="11"/>
      <color rgb="FFFA7D00"/>
      <name val="Calibri"/>
      <family val="2"/>
      <scheme val="minor"/>
    </font>
    <font>
      <b/>
      <sz val="8"/>
      <color rgb="FFFA7D00"/>
      <name val="Calibri"/>
      <family val="2"/>
      <charset val="238"/>
      <scheme val="minor"/>
    </font>
    <font>
      <b/>
      <sz val="6"/>
      <color rgb="FFFA7D00"/>
      <name val="Calibri"/>
      <family val="2"/>
      <charset val="238"/>
      <scheme val="minor"/>
    </font>
    <font>
      <b/>
      <sz val="7"/>
      <color rgb="FFFA7D00"/>
      <name val="Calibri"/>
      <family val="2"/>
      <charset val="238"/>
      <scheme val="minor"/>
    </font>
    <font>
      <sz val="7"/>
      <color rgb="FFFA7D00"/>
      <name val="Calibri"/>
      <family val="2"/>
      <scheme val="minor"/>
    </font>
    <font>
      <b/>
      <sz val="6"/>
      <color rgb="FFFA7D00"/>
      <name val="Calibri"/>
      <family val="2"/>
      <scheme val="minor"/>
    </font>
    <font>
      <sz val="8"/>
      <color theme="5"/>
      <name val="Calibri"/>
      <family val="2"/>
      <scheme val="minor"/>
    </font>
    <font>
      <sz val="20"/>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5"/>
      </patternFill>
    </fill>
    <fill>
      <patternFill patternType="solid">
        <fgColor theme="0"/>
        <bgColor indexed="64"/>
      </patternFill>
    </fill>
    <fill>
      <patternFill patternType="solid">
        <fgColor rgb="FFF2F2F2"/>
      </patternFill>
    </fill>
    <fill>
      <patternFill patternType="solid">
        <fgColor rgb="FFFFFFCC"/>
      </patternFill>
    </fill>
    <fill>
      <patternFill patternType="solid">
        <fgColor theme="4" tint="0.79998168889431442"/>
        <bgColor indexed="65"/>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7F7F7F"/>
      </left>
      <right/>
      <top/>
      <bottom/>
      <diagonal/>
    </border>
    <border>
      <left style="thin">
        <color theme="3"/>
      </left>
      <right style="thin">
        <color theme="3"/>
      </right>
      <top style="thin">
        <color theme="3"/>
      </top>
      <bottom style="thin">
        <color theme="3"/>
      </bottom>
      <diagonal/>
    </border>
    <border>
      <left style="thin">
        <color rgb="FF7F7F7F"/>
      </left>
      <right style="thin">
        <color rgb="FF7F7F7F"/>
      </right>
      <top style="thin">
        <color rgb="FF7F7F7F"/>
      </top>
      <bottom/>
      <diagonal/>
    </border>
    <border>
      <left style="thin">
        <color rgb="FF7F7F7F"/>
      </left>
      <right style="thin">
        <color rgb="FF7F7F7F"/>
      </right>
      <top style="thin">
        <color rgb="FF7F7F7F"/>
      </top>
      <bottom style="double">
        <color theme="3"/>
      </bottom>
      <diagonal/>
    </border>
    <border>
      <left style="thin">
        <color rgb="FF7F7F7F"/>
      </left>
      <right style="thin">
        <color rgb="FF7F7F7F"/>
      </right>
      <top/>
      <bottom style="thin">
        <color rgb="FF7F7F7F"/>
      </bottom>
      <diagonal/>
    </border>
  </borders>
  <cellStyleXfs count="8">
    <xf numFmtId="0" fontId="0" fillId="0" borderId="0"/>
    <xf numFmtId="0" fontId="2" fillId="2" borderId="0" applyNumberFormat="0" applyBorder="0" applyAlignment="0" applyProtection="0"/>
    <xf numFmtId="9" fontId="13" fillId="0" borderId="0" applyFont="0" applyFill="0" applyBorder="0" applyAlignment="0" applyProtection="0"/>
    <xf numFmtId="0" fontId="14" fillId="4" borderId="3" applyNumberFormat="0" applyAlignment="0" applyProtection="0"/>
    <xf numFmtId="0" fontId="15" fillId="4" borderId="2" applyNumberFormat="0" applyAlignment="0" applyProtection="0"/>
    <xf numFmtId="0" fontId="13" fillId="5" borderId="4" applyNumberFormat="0" applyFont="0" applyAlignment="0" applyProtection="0"/>
    <xf numFmtId="0" fontId="1" fillId="6" borderId="0" applyNumberFormat="0" applyBorder="0" applyAlignment="0" applyProtection="0"/>
    <xf numFmtId="0" fontId="39" fillId="0" borderId="0" applyNumberFormat="0" applyFill="0" applyBorder="0" applyAlignment="0" applyProtection="0"/>
  </cellStyleXfs>
  <cellXfs count="185">
    <xf numFmtId="0" fontId="0" fillId="0" borderId="0" xfId="0"/>
    <xf numFmtId="0" fontId="0" fillId="0" borderId="0" xfId="0" applyAlignment="1">
      <alignment wrapText="1"/>
    </xf>
    <xf numFmtId="0" fontId="3" fillId="0" borderId="0" xfId="0" applyFont="1"/>
    <xf numFmtId="0" fontId="4" fillId="0" borderId="0" xfId="0" applyFont="1"/>
    <xf numFmtId="0" fontId="5" fillId="0" borderId="0" xfId="0" applyFont="1"/>
    <xf numFmtId="0" fontId="7" fillId="0" borderId="0" xfId="0" applyFont="1"/>
    <xf numFmtId="0" fontId="8" fillId="0" borderId="0" xfId="0" applyFont="1"/>
    <xf numFmtId="0" fontId="5" fillId="0" borderId="0" xfId="0" applyFont="1" applyAlignment="1">
      <alignment horizontal="left"/>
    </xf>
    <xf numFmtId="0" fontId="9" fillId="0" borderId="0" xfId="0" applyFont="1"/>
    <xf numFmtId="0" fontId="5" fillId="0" borderId="0" xfId="0" applyFont="1" applyAlignment="1">
      <alignment wrapText="1"/>
    </xf>
    <xf numFmtId="0" fontId="5" fillId="0" borderId="0" xfId="0" applyFont="1" applyAlignment="1">
      <alignment wrapText="1"/>
    </xf>
    <xf numFmtId="0" fontId="11" fillId="0" borderId="0" xfId="0" applyFont="1"/>
    <xf numFmtId="0" fontId="5" fillId="0" borderId="0" xfId="0" applyFont="1" applyAlignment="1"/>
    <xf numFmtId="0" fontId="7" fillId="0" borderId="0" xfId="0" applyFont="1" applyAlignment="1">
      <alignment horizontal="center"/>
    </xf>
    <xf numFmtId="0" fontId="7" fillId="0" borderId="0" xfId="0" applyFont="1" applyAlignment="1">
      <alignment wrapText="1"/>
    </xf>
    <xf numFmtId="2" fontId="0" fillId="0" borderId="0" xfId="0" applyNumberFormat="1"/>
    <xf numFmtId="0" fontId="3" fillId="0" borderId="0" xfId="0" applyFont="1" applyAlignment="1">
      <alignment wrapText="1"/>
    </xf>
    <xf numFmtId="3" fontId="5" fillId="0" borderId="0" xfId="0" applyNumberFormat="1" applyFont="1"/>
    <xf numFmtId="164" fontId="5" fillId="0" borderId="0" xfId="0" applyNumberFormat="1" applyFont="1"/>
    <xf numFmtId="3" fontId="7" fillId="0" borderId="0" xfId="0" applyNumberFormat="1" applyFont="1"/>
    <xf numFmtId="3" fontId="3" fillId="0" borderId="0" xfId="0" applyNumberFormat="1" applyFont="1"/>
    <xf numFmtId="3" fontId="0" fillId="0" borderId="0" xfId="0" applyNumberFormat="1"/>
    <xf numFmtId="3" fontId="8" fillId="0" borderId="0" xfId="0" applyNumberFormat="1" applyFont="1" applyAlignment="1">
      <alignment horizontal="center"/>
    </xf>
    <xf numFmtId="3" fontId="11" fillId="0" borderId="0" xfId="0" applyNumberFormat="1" applyFont="1"/>
    <xf numFmtId="3" fontId="0" fillId="0" borderId="0" xfId="0" applyNumberFormat="1" applyAlignment="1">
      <alignment horizontal="center" vertical="center"/>
    </xf>
    <xf numFmtId="3" fontId="4" fillId="0" borderId="0" xfId="0" applyNumberFormat="1" applyFont="1"/>
    <xf numFmtId="0" fontId="5" fillId="0" borderId="0" xfId="0" applyFont="1" applyProtection="1"/>
    <xf numFmtId="0" fontId="8" fillId="0" borderId="0" xfId="0" applyFont="1" applyProtection="1"/>
    <xf numFmtId="0" fontId="5" fillId="0" borderId="0" xfId="0" applyFont="1" applyAlignment="1" applyProtection="1">
      <alignment wrapText="1"/>
    </xf>
    <xf numFmtId="0" fontId="21" fillId="4" borderId="3" xfId="3" applyFont="1" applyAlignment="1" applyProtection="1">
      <alignment wrapText="1"/>
      <protection locked="0"/>
    </xf>
    <xf numFmtId="0" fontId="5" fillId="0" borderId="0" xfId="0" applyFont="1" applyAlignment="1" applyProtection="1">
      <alignment wrapText="1"/>
      <protection locked="0"/>
    </xf>
    <xf numFmtId="0" fontId="5" fillId="0" borderId="0" xfId="0" applyFont="1" applyAlignment="1" applyProtection="1">
      <alignment horizontal="center" vertical="center"/>
    </xf>
    <xf numFmtId="3" fontId="5" fillId="0" borderId="0" xfId="0" applyNumberFormat="1" applyFont="1" applyProtection="1"/>
    <xf numFmtId="0" fontId="10" fillId="3" borderId="0" xfId="1" applyFont="1" applyFill="1" applyBorder="1" applyAlignment="1" applyProtection="1">
      <alignment horizontal="center" vertical="center"/>
    </xf>
    <xf numFmtId="3" fontId="23" fillId="4" borderId="3" xfId="3" applyNumberFormat="1" applyFont="1" applyAlignment="1" applyProtection="1">
      <alignment wrapText="1"/>
      <protection locked="0"/>
    </xf>
    <xf numFmtId="0" fontId="19" fillId="5" borderId="4" xfId="5" applyFont="1" applyAlignment="1" applyProtection="1">
      <alignment wrapText="1"/>
      <protection locked="0"/>
    </xf>
    <xf numFmtId="0" fontId="19" fillId="0" borderId="1" xfId="0" applyFont="1" applyBorder="1" applyAlignment="1" applyProtection="1">
      <alignment wrapText="1"/>
    </xf>
    <xf numFmtId="0" fontId="15" fillId="4" borderId="2" xfId="4" applyProtection="1"/>
    <xf numFmtId="0" fontId="27" fillId="4" borderId="2" xfId="4" applyFont="1" applyProtection="1"/>
    <xf numFmtId="0" fontId="27" fillId="4" borderId="2" xfId="4" applyFont="1" applyAlignment="1" applyProtection="1">
      <alignment horizontal="center"/>
    </xf>
    <xf numFmtId="0" fontId="21" fillId="4" borderId="3" xfId="3" applyFont="1" applyAlignment="1" applyProtection="1">
      <alignment horizontal="center" vertical="center" wrapText="1"/>
      <protection locked="0"/>
    </xf>
    <xf numFmtId="0" fontId="28" fillId="4" borderId="2" xfId="4" applyFont="1" applyAlignment="1" applyProtection="1">
      <alignment horizontal="center" vertical="center"/>
    </xf>
    <xf numFmtId="3" fontId="19" fillId="0" borderId="1" xfId="0" applyNumberFormat="1" applyFont="1" applyBorder="1" applyAlignment="1" applyProtection="1">
      <alignment wrapText="1"/>
    </xf>
    <xf numFmtId="0" fontId="15" fillId="4" borderId="2" xfId="4"/>
    <xf numFmtId="0" fontId="32" fillId="4" borderId="2" xfId="4" applyFont="1"/>
    <xf numFmtId="0" fontId="32" fillId="4" borderId="2" xfId="4" applyFont="1" applyAlignment="1">
      <alignment horizontal="center"/>
    </xf>
    <xf numFmtId="0" fontId="32" fillId="4" borderId="2" xfId="4" applyFont="1" applyAlignment="1">
      <alignment horizontal="center" wrapText="1"/>
    </xf>
    <xf numFmtId="3" fontId="15" fillId="4" borderId="2" xfId="4" applyNumberFormat="1"/>
    <xf numFmtId="3" fontId="15" fillId="4" borderId="2" xfId="4" applyNumberFormat="1" applyAlignment="1">
      <alignment horizontal="center" vertical="center"/>
    </xf>
    <xf numFmtId="3" fontId="32" fillId="4" borderId="2" xfId="4" applyNumberFormat="1" applyFont="1" applyAlignment="1">
      <alignment horizontal="center"/>
    </xf>
    <xf numFmtId="0" fontId="17" fillId="0" borderId="0" xfId="0" applyFont="1" applyAlignment="1">
      <alignment wrapText="1"/>
    </xf>
    <xf numFmtId="0" fontId="32" fillId="3" borderId="0" xfId="4" applyFont="1" applyFill="1" applyBorder="1" applyProtection="1"/>
    <xf numFmtId="0" fontId="35" fillId="4" borderId="2" xfId="4" applyFont="1" applyAlignment="1" applyProtection="1">
      <alignment horizontal="center" vertical="center"/>
    </xf>
    <xf numFmtId="3" fontId="35" fillId="4" borderId="2" xfId="4" applyNumberFormat="1" applyFont="1" applyAlignment="1" applyProtection="1">
      <alignment horizontal="center" vertical="center"/>
    </xf>
    <xf numFmtId="0" fontId="15" fillId="3" borderId="0" xfId="4" applyFill="1" applyBorder="1"/>
    <xf numFmtId="0" fontId="0" fillId="0" borderId="0" xfId="0" applyBorder="1"/>
    <xf numFmtId="3" fontId="0" fillId="0" borderId="0" xfId="0" applyNumberFormat="1" applyBorder="1"/>
    <xf numFmtId="0" fontId="5" fillId="0" borderId="0" xfId="0" applyFont="1" applyBorder="1"/>
    <xf numFmtId="0" fontId="7" fillId="0" borderId="2" xfId="0" applyFont="1" applyBorder="1"/>
    <xf numFmtId="3" fontId="8" fillId="0" borderId="2" xfId="0" applyNumberFormat="1" applyFont="1" applyBorder="1"/>
    <xf numFmtId="0" fontId="3" fillId="0" borderId="2" xfId="0" applyFont="1" applyBorder="1"/>
    <xf numFmtId="3" fontId="5" fillId="0" borderId="2" xfId="0" applyNumberFormat="1" applyFont="1" applyBorder="1"/>
    <xf numFmtId="0" fontId="7" fillId="0" borderId="2" xfId="0" applyFont="1" applyBorder="1" applyAlignment="1">
      <alignment wrapText="1"/>
    </xf>
    <xf numFmtId="0" fontId="3" fillId="0" borderId="2" xfId="0" applyFont="1" applyBorder="1" applyAlignment="1">
      <alignment wrapText="1"/>
    </xf>
    <xf numFmtId="0" fontId="5" fillId="0" borderId="2" xfId="0" applyFont="1" applyBorder="1"/>
    <xf numFmtId="0" fontId="5" fillId="0" borderId="2" xfId="0" applyFont="1" applyBorder="1" applyAlignment="1">
      <alignment wrapText="1"/>
    </xf>
    <xf numFmtId="3" fontId="5" fillId="0" borderId="2" xfId="0" applyNumberFormat="1" applyFont="1" applyBorder="1" applyAlignment="1">
      <alignment wrapText="1"/>
    </xf>
    <xf numFmtId="3" fontId="5" fillId="0" borderId="2" xfId="0" applyNumberFormat="1" applyFont="1" applyBorder="1" applyAlignment="1">
      <alignment horizontal="center" vertical="center"/>
    </xf>
    <xf numFmtId="3" fontId="8" fillId="0" borderId="2" xfId="0" applyNumberFormat="1" applyFont="1" applyBorder="1" applyAlignment="1">
      <alignment horizontal="center"/>
    </xf>
    <xf numFmtId="0" fontId="8" fillId="0" borderId="2" xfId="0" applyFont="1" applyBorder="1"/>
    <xf numFmtId="9" fontId="5" fillId="0" borderId="2" xfId="2" applyFont="1" applyBorder="1" applyAlignment="1">
      <alignment horizontal="center"/>
    </xf>
    <xf numFmtId="0" fontId="5" fillId="0" borderId="2" xfId="0" applyFont="1" applyBorder="1" applyAlignment="1">
      <alignment horizontal="center" vertical="center"/>
    </xf>
    <xf numFmtId="0" fontId="17" fillId="0" borderId="2" xfId="0" applyFont="1" applyBorder="1"/>
    <xf numFmtId="164" fontId="8" fillId="0" borderId="2" xfId="0" applyNumberFormat="1" applyFont="1" applyBorder="1"/>
    <xf numFmtId="0" fontId="8" fillId="0" borderId="2" xfId="0" applyFont="1" applyBorder="1" applyAlignment="1">
      <alignment wrapText="1"/>
    </xf>
    <xf numFmtId="164" fontId="5" fillId="0" borderId="2" xfId="0" applyNumberFormat="1" applyFont="1" applyBorder="1" applyAlignment="1"/>
    <xf numFmtId="164" fontId="5" fillId="0" borderId="2" xfId="0" applyNumberFormat="1" applyFont="1" applyBorder="1"/>
    <xf numFmtId="0" fontId="32" fillId="4" borderId="10" xfId="4" applyFont="1" applyBorder="1"/>
    <xf numFmtId="0" fontId="32" fillId="4" borderId="10" xfId="4" applyFont="1" applyBorder="1" applyAlignment="1">
      <alignment horizontal="center"/>
    </xf>
    <xf numFmtId="0" fontId="5" fillId="0" borderId="9" xfId="0" applyFont="1" applyBorder="1"/>
    <xf numFmtId="164" fontId="5" fillId="0" borderId="9" xfId="0" applyNumberFormat="1" applyFont="1" applyBorder="1"/>
    <xf numFmtId="0" fontId="8" fillId="0" borderId="9" xfId="0" applyFont="1" applyBorder="1"/>
    <xf numFmtId="164" fontId="8" fillId="0" borderId="9" xfId="0" applyNumberFormat="1" applyFont="1" applyBorder="1"/>
    <xf numFmtId="2" fontId="8" fillId="0" borderId="9" xfId="0" applyNumberFormat="1" applyFont="1" applyBorder="1" applyAlignment="1">
      <alignment horizontal="center"/>
    </xf>
    <xf numFmtId="0" fontId="5" fillId="0" borderId="12" xfId="0" applyFont="1" applyBorder="1"/>
    <xf numFmtId="3" fontId="5" fillId="0" borderId="12" xfId="0" applyNumberFormat="1" applyFont="1" applyBorder="1"/>
    <xf numFmtId="0" fontId="5" fillId="0" borderId="11" xfId="0" applyFont="1" applyBorder="1"/>
    <xf numFmtId="3" fontId="5" fillId="0" borderId="11" xfId="0" applyNumberFormat="1" applyFont="1" applyBorder="1"/>
    <xf numFmtId="0" fontId="35" fillId="4" borderId="10" xfId="4" applyFont="1" applyBorder="1" applyAlignment="1" applyProtection="1">
      <alignment horizontal="center" vertical="center"/>
    </xf>
    <xf numFmtId="0" fontId="19" fillId="0" borderId="9" xfId="0" applyFont="1" applyBorder="1" applyAlignment="1" applyProtection="1">
      <alignment wrapText="1"/>
    </xf>
    <xf numFmtId="3" fontId="19" fillId="0" borderId="9" xfId="0" applyNumberFormat="1" applyFont="1" applyBorder="1" applyAlignment="1" applyProtection="1">
      <alignment wrapText="1"/>
    </xf>
    <xf numFmtId="0" fontId="18" fillId="0" borderId="9" xfId="0" applyFont="1" applyBorder="1" applyAlignment="1" applyProtection="1">
      <alignment wrapText="1"/>
    </xf>
    <xf numFmtId="3" fontId="18" fillId="0" borderId="9" xfId="0" applyNumberFormat="1" applyFont="1" applyBorder="1" applyAlignment="1" applyProtection="1">
      <alignment wrapText="1"/>
    </xf>
    <xf numFmtId="0" fontId="33" fillId="4" borderId="10" xfId="4" applyFont="1" applyBorder="1" applyProtection="1"/>
    <xf numFmtId="0" fontId="19" fillId="0" borderId="9" xfId="0" applyFont="1" applyBorder="1" applyAlignment="1" applyProtection="1">
      <alignment horizontal="center" vertical="center"/>
    </xf>
    <xf numFmtId="9" fontId="24" fillId="4" borderId="9" xfId="3" applyNumberFormat="1" applyFont="1" applyBorder="1" applyAlignment="1" applyProtection="1">
      <alignment horizontal="center" vertical="center"/>
      <protection locked="0"/>
    </xf>
    <xf numFmtId="165" fontId="19" fillId="0" borderId="9" xfId="0" applyNumberFormat="1" applyFont="1" applyBorder="1" applyAlignment="1" applyProtection="1">
      <alignment horizontal="center" vertical="center"/>
    </xf>
    <xf numFmtId="3" fontId="18" fillId="0" borderId="9" xfId="0" applyNumberFormat="1" applyFont="1" applyBorder="1" applyProtection="1"/>
    <xf numFmtId="0" fontId="34" fillId="4" borderId="10" xfId="4" applyFont="1" applyBorder="1" applyAlignment="1">
      <alignment horizontal="center"/>
    </xf>
    <xf numFmtId="3" fontId="8" fillId="0" borderId="9" xfId="0" applyNumberFormat="1" applyFont="1" applyBorder="1" applyProtection="1"/>
    <xf numFmtId="3" fontId="8" fillId="0" borderId="9" xfId="0" applyNumberFormat="1" applyFont="1" applyBorder="1"/>
    <xf numFmtId="3" fontId="23" fillId="4" borderId="9" xfId="3" applyNumberFormat="1" applyFont="1" applyBorder="1" applyProtection="1">
      <protection locked="0"/>
    </xf>
    <xf numFmtId="3" fontId="5" fillId="0" borderId="9" xfId="0" applyNumberFormat="1" applyFont="1" applyBorder="1"/>
    <xf numFmtId="0" fontId="5" fillId="0" borderId="9" xfId="0" applyFont="1" applyBorder="1" applyAlignment="1">
      <alignment wrapText="1"/>
    </xf>
    <xf numFmtId="0" fontId="5" fillId="5" borderId="9" xfId="5" applyFont="1" applyBorder="1" applyProtection="1">
      <protection locked="0"/>
    </xf>
    <xf numFmtId="0" fontId="5" fillId="5" borderId="9" xfId="5" applyFont="1" applyBorder="1"/>
    <xf numFmtId="0" fontId="34" fillId="4" borderId="10" xfId="4" applyFont="1" applyBorder="1"/>
    <xf numFmtId="0" fontId="33" fillId="4" borderId="10" xfId="4" applyFont="1" applyBorder="1" applyAlignment="1">
      <alignment horizontal="center" wrapText="1"/>
    </xf>
    <xf numFmtId="3" fontId="12" fillId="0" borderId="9" xfId="0" applyNumberFormat="1" applyFont="1" applyBorder="1"/>
    <xf numFmtId="3" fontId="11" fillId="0" borderId="9" xfId="0" applyNumberFormat="1" applyFont="1" applyBorder="1"/>
    <xf numFmtId="0" fontId="5" fillId="0" borderId="9" xfId="0" applyFont="1" applyBorder="1" applyAlignment="1">
      <alignment horizontal="left" wrapText="1"/>
    </xf>
    <xf numFmtId="3" fontId="33" fillId="4" borderId="10" xfId="4" applyNumberFormat="1" applyFont="1" applyBorder="1" applyAlignment="1">
      <alignment horizontal="center" wrapText="1"/>
    </xf>
    <xf numFmtId="3" fontId="11" fillId="0" borderId="9" xfId="0" applyNumberFormat="1" applyFont="1" applyBorder="1" applyAlignment="1">
      <alignment horizontal="center"/>
    </xf>
    <xf numFmtId="3" fontId="12" fillId="0" borderId="9" xfId="0" applyNumberFormat="1" applyFont="1" applyBorder="1" applyAlignment="1">
      <alignment horizontal="center"/>
    </xf>
    <xf numFmtId="3" fontId="32" fillId="4" borderId="10" xfId="4" applyNumberFormat="1" applyFont="1" applyBorder="1" applyAlignment="1">
      <alignment horizontal="center" vertical="center"/>
    </xf>
    <xf numFmtId="3" fontId="22" fillId="4" borderId="9" xfId="3" applyNumberFormat="1" applyFont="1" applyBorder="1" applyAlignment="1" applyProtection="1">
      <alignment horizontal="center" vertical="center"/>
      <protection locked="0"/>
    </xf>
    <xf numFmtId="3" fontId="8" fillId="0" borderId="9" xfId="0" applyNumberFormat="1" applyFont="1" applyBorder="1" applyAlignment="1">
      <alignment horizontal="center" vertical="center"/>
    </xf>
    <xf numFmtId="3" fontId="5" fillId="0" borderId="9" xfId="0" applyNumberFormat="1" applyFont="1" applyBorder="1" applyAlignment="1">
      <alignment horizontal="center" vertical="center"/>
    </xf>
    <xf numFmtId="0" fontId="32" fillId="4" borderId="10" xfId="4" applyFont="1" applyBorder="1" applyAlignment="1">
      <alignment horizontal="center" wrapText="1"/>
    </xf>
    <xf numFmtId="3" fontId="32" fillId="4" borderId="10" xfId="4" applyNumberFormat="1" applyFont="1" applyBorder="1" applyAlignment="1">
      <alignment horizontal="center" wrapText="1"/>
    </xf>
    <xf numFmtId="3" fontId="5" fillId="5" borderId="9" xfId="5" applyNumberFormat="1" applyFont="1" applyBorder="1" applyProtection="1">
      <protection locked="0"/>
    </xf>
    <xf numFmtId="3" fontId="22" fillId="4" borderId="9" xfId="3" applyNumberFormat="1" applyFont="1" applyBorder="1" applyProtection="1">
      <protection locked="0"/>
    </xf>
    <xf numFmtId="0" fontId="36" fillId="4" borderId="10" xfId="4" applyFont="1" applyBorder="1" applyAlignment="1">
      <alignment horizontal="center"/>
    </xf>
    <xf numFmtId="3" fontId="36" fillId="4" borderId="10" xfId="4" applyNumberFormat="1" applyFont="1" applyBorder="1" applyAlignment="1">
      <alignment horizontal="center" wrapText="1"/>
    </xf>
    <xf numFmtId="3" fontId="36" fillId="4" borderId="10" xfId="4" applyNumberFormat="1" applyFont="1" applyBorder="1" applyAlignment="1">
      <alignment horizontal="center"/>
    </xf>
    <xf numFmtId="0" fontId="29" fillId="4" borderId="10" xfId="4" applyFont="1" applyBorder="1"/>
    <xf numFmtId="3" fontId="29" fillId="4" borderId="10" xfId="4" applyNumberFormat="1" applyFont="1" applyBorder="1"/>
    <xf numFmtId="0" fontId="29" fillId="4" borderId="10" xfId="4" applyFont="1" applyBorder="1" applyAlignment="1">
      <alignment horizontal="center"/>
    </xf>
    <xf numFmtId="3" fontId="29" fillId="4" borderId="10" xfId="4" applyNumberFormat="1" applyFont="1" applyBorder="1" applyAlignment="1">
      <alignment horizontal="center"/>
    </xf>
    <xf numFmtId="4" fontId="5" fillId="0" borderId="9" xfId="0" applyNumberFormat="1" applyFont="1" applyBorder="1"/>
    <xf numFmtId="4" fontId="8" fillId="0" borderId="9" xfId="0" applyNumberFormat="1" applyFont="1" applyBorder="1"/>
    <xf numFmtId="3" fontId="3" fillId="0" borderId="9" xfId="0" applyNumberFormat="1" applyFont="1" applyBorder="1"/>
    <xf numFmtId="0" fontId="11" fillId="0" borderId="9" xfId="0" applyFont="1" applyBorder="1"/>
    <xf numFmtId="2" fontId="11" fillId="0" borderId="9" xfId="0" applyNumberFormat="1" applyFont="1" applyBorder="1"/>
    <xf numFmtId="1" fontId="11" fillId="0" borderId="9" xfId="0" applyNumberFormat="1" applyFont="1" applyBorder="1"/>
    <xf numFmtId="0" fontId="25" fillId="6" borderId="9" xfId="6" applyFont="1" applyBorder="1"/>
    <xf numFmtId="3" fontId="25" fillId="6" borderId="9" xfId="6" applyNumberFormat="1" applyFont="1" applyBorder="1"/>
    <xf numFmtId="2" fontId="25" fillId="6" borderId="9" xfId="6" applyNumberFormat="1" applyFont="1" applyBorder="1"/>
    <xf numFmtId="1" fontId="25" fillId="6" borderId="9" xfId="6" applyNumberFormat="1" applyFont="1" applyBorder="1"/>
    <xf numFmtId="0" fontId="30" fillId="4" borderId="10" xfId="4" applyFont="1" applyBorder="1"/>
    <xf numFmtId="3" fontId="30" fillId="4" borderId="10" xfId="4" applyNumberFormat="1" applyFont="1" applyBorder="1" applyAlignment="1">
      <alignment horizontal="center"/>
    </xf>
    <xf numFmtId="0" fontId="3" fillId="0" borderId="9" xfId="0" applyFont="1" applyBorder="1"/>
    <xf numFmtId="0" fontId="7" fillId="0" borderId="9" xfId="0" applyFont="1" applyBorder="1"/>
    <xf numFmtId="3" fontId="7" fillId="0" borderId="9" xfId="0" applyNumberFormat="1" applyFont="1" applyBorder="1"/>
    <xf numFmtId="0" fontId="30" fillId="4" borderId="10" xfId="4" applyFont="1" applyBorder="1" applyAlignment="1">
      <alignment horizontal="center"/>
    </xf>
    <xf numFmtId="3" fontId="5" fillId="0" borderId="2" xfId="0" applyNumberFormat="1" applyFont="1" applyBorder="1" applyAlignment="1">
      <alignment horizontal="center"/>
    </xf>
    <xf numFmtId="0" fontId="26" fillId="4" borderId="3" xfId="3" applyFont="1" applyAlignment="1" applyProtection="1">
      <alignment horizontal="left" vertical="top"/>
      <protection locked="0"/>
    </xf>
    <xf numFmtId="0" fontId="5" fillId="0" borderId="0" xfId="0" applyFont="1" applyAlignment="1">
      <alignment horizontal="center" wrapText="1"/>
    </xf>
    <xf numFmtId="0" fontId="16" fillId="0" borderId="0" xfId="0" applyFont="1" applyAlignment="1">
      <alignment horizontal="center"/>
    </xf>
    <xf numFmtId="0" fontId="5" fillId="0" borderId="0" xfId="0" applyFont="1" applyAlignment="1" applyProtection="1">
      <alignment horizontal="left"/>
    </xf>
    <xf numFmtId="0" fontId="20" fillId="4" borderId="3" xfId="3" applyFont="1" applyAlignment="1" applyProtection="1">
      <alignment horizontal="center"/>
      <protection locked="0"/>
    </xf>
    <xf numFmtId="0" fontId="8" fillId="0" borderId="0" xfId="0" applyFont="1" applyAlignment="1" applyProtection="1">
      <alignment wrapText="1"/>
    </xf>
    <xf numFmtId="0" fontId="5" fillId="0" borderId="9" xfId="0" applyFont="1" applyBorder="1" applyAlignment="1" applyProtection="1">
      <alignment horizontal="left" vertical="top" wrapText="1"/>
      <protection locked="0"/>
    </xf>
    <xf numFmtId="0" fontId="8" fillId="0" borderId="0" xfId="0" applyFont="1" applyAlignment="1" applyProtection="1">
      <alignment horizontal="left" wrapText="1"/>
    </xf>
    <xf numFmtId="0" fontId="5" fillId="0" borderId="9" xfId="0" applyFont="1" applyBorder="1" applyAlignment="1" applyProtection="1">
      <alignment horizontal="center" vertical="top" wrapText="1"/>
      <protection locked="0"/>
    </xf>
    <xf numFmtId="0" fontId="8" fillId="0" borderId="0" xfId="0" applyFont="1" applyAlignment="1">
      <alignment horizontal="left" wrapText="1"/>
    </xf>
    <xf numFmtId="0" fontId="8" fillId="0" borderId="0" xfId="0" applyFont="1" applyAlignment="1">
      <alignment horizontal="left"/>
    </xf>
    <xf numFmtId="0" fontId="11" fillId="0" borderId="9" xfId="0" applyFont="1" applyBorder="1" applyAlignment="1" applyProtection="1">
      <alignment horizontal="left" wrapText="1"/>
    </xf>
    <xf numFmtId="0" fontId="12" fillId="0" borderId="9" xfId="0" applyFont="1" applyBorder="1" applyAlignment="1" applyProtection="1">
      <alignment horizontal="left" wrapText="1"/>
    </xf>
    <xf numFmtId="0" fontId="33" fillId="4" borderId="10" xfId="4" applyFont="1" applyBorder="1" applyAlignment="1" applyProtection="1">
      <alignment horizontal="center"/>
    </xf>
    <xf numFmtId="0" fontId="28" fillId="4" borderId="2" xfId="4" applyFont="1" applyAlignment="1" applyProtection="1">
      <alignment horizontal="center" vertical="center"/>
    </xf>
    <xf numFmtId="0" fontId="28" fillId="4" borderId="2" xfId="4" applyFont="1" applyAlignment="1" applyProtection="1">
      <alignment horizontal="center" vertical="center" wrapText="1"/>
    </xf>
    <xf numFmtId="3" fontId="28" fillId="4" borderId="2" xfId="4" applyNumberFormat="1" applyFont="1" applyAlignment="1" applyProtection="1">
      <alignment horizontal="center" vertical="center"/>
    </xf>
    <xf numFmtId="0" fontId="31" fillId="4" borderId="5" xfId="4" applyFont="1" applyBorder="1" applyAlignment="1" applyProtection="1">
      <alignment horizontal="left"/>
    </xf>
    <xf numFmtId="0" fontId="31" fillId="4" borderId="6" xfId="4" applyFont="1" applyBorder="1" applyAlignment="1" applyProtection="1">
      <alignment horizontal="left"/>
    </xf>
    <xf numFmtId="0" fontId="31" fillId="4" borderId="7" xfId="4" applyFont="1" applyBorder="1" applyAlignment="1" applyProtection="1">
      <alignment horizontal="left"/>
    </xf>
    <xf numFmtId="0" fontId="31" fillId="4" borderId="2" xfId="4" applyFont="1" applyAlignment="1" applyProtection="1">
      <alignment horizontal="left"/>
    </xf>
    <xf numFmtId="0" fontId="28" fillId="4" borderId="10" xfId="4" applyFont="1" applyBorder="1" applyAlignment="1" applyProtection="1">
      <alignment horizontal="center" vertical="center" wrapText="1"/>
    </xf>
    <xf numFmtId="0" fontId="15" fillId="4" borderId="2" xfId="4" applyAlignment="1">
      <alignment horizontal="left" wrapText="1"/>
    </xf>
    <xf numFmtId="0" fontId="15" fillId="4" borderId="2" xfId="4" applyFont="1" applyAlignment="1">
      <alignment horizontal="left"/>
    </xf>
    <xf numFmtId="0" fontId="0" fillId="0" borderId="9" xfId="0" applyBorder="1" applyAlignment="1" applyProtection="1">
      <alignment horizontal="left" vertical="top" wrapText="1"/>
      <protection locked="0"/>
    </xf>
    <xf numFmtId="0" fontId="15" fillId="4" borderId="2" xfId="4" applyAlignment="1">
      <alignment horizontal="left"/>
    </xf>
    <xf numFmtId="0" fontId="15" fillId="4" borderId="5" xfId="4" applyBorder="1" applyAlignment="1">
      <alignment horizontal="left"/>
    </xf>
    <xf numFmtId="0" fontId="15" fillId="4" borderId="6" xfId="4" applyBorder="1" applyAlignment="1">
      <alignment horizontal="left"/>
    </xf>
    <xf numFmtId="0" fontId="15" fillId="4" borderId="7" xfId="4" applyBorder="1" applyAlignment="1">
      <alignment horizontal="left"/>
    </xf>
    <xf numFmtId="0" fontId="15" fillId="4" borderId="10" xfId="4" applyBorder="1" applyAlignment="1">
      <alignment horizontal="left"/>
    </xf>
    <xf numFmtId="0" fontId="15" fillId="4" borderId="2" xfId="4" applyAlignment="1">
      <alignment horizontal="center"/>
    </xf>
    <xf numFmtId="0" fontId="7" fillId="0" borderId="0" xfId="0" applyFont="1" applyAlignment="1">
      <alignment horizontal="left" wrapText="1"/>
    </xf>
    <xf numFmtId="0" fontId="3" fillId="0" borderId="0" xfId="0" applyFont="1" applyAlignment="1" applyProtection="1">
      <alignment horizontal="left" vertical="top" wrapText="1"/>
      <protection locked="0"/>
    </xf>
    <xf numFmtId="0" fontId="15" fillId="4" borderId="8" xfId="4" applyBorder="1" applyAlignment="1">
      <alignment horizontal="left"/>
    </xf>
    <xf numFmtId="0" fontId="15" fillId="4" borderId="0" xfId="4" applyBorder="1" applyAlignment="1">
      <alignment horizontal="left"/>
    </xf>
    <xf numFmtId="0" fontId="0" fillId="0" borderId="0" xfId="0" applyAlignment="1">
      <alignment horizontal="center" wrapText="1"/>
    </xf>
    <xf numFmtId="0" fontId="38" fillId="0" borderId="0" xfId="0" applyFont="1" applyAlignment="1">
      <alignment horizontal="center"/>
    </xf>
    <xf numFmtId="0" fontId="39" fillId="0" borderId="0" xfId="7" applyAlignment="1">
      <alignment horizontal="center"/>
    </xf>
    <xf numFmtId="0" fontId="39" fillId="0" borderId="0" xfId="7"/>
  </cellXfs>
  <cellStyles count="8">
    <cellStyle name="20% - Accent1" xfId="6" builtinId="30"/>
    <cellStyle name="Accent2" xfId="1" builtinId="33"/>
    <cellStyle name="Calculation" xfId="4" builtinId="22"/>
    <cellStyle name="Hyperlink" xfId="7" builtinId="8"/>
    <cellStyle name="Normal" xfId="0" builtinId="0"/>
    <cellStyle name="Note" xfId="5" builtinId="10"/>
    <cellStyle name="Output" xfId="3" builtinId="21"/>
    <cellStyle name="Percent" xfId="2" builtinId="5"/>
  </cellStyles>
  <dxfs count="7">
    <dxf>
      <font>
        <color auto="1"/>
      </font>
      <fill>
        <patternFill>
          <bgColor rgb="FF00B050"/>
        </patternFill>
      </fill>
    </dxf>
    <dxf>
      <font>
        <color theme="1"/>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647700</xdr:colOff>
      <xdr:row>1</xdr:row>
      <xdr:rowOff>95250</xdr:rowOff>
    </xdr:from>
    <xdr:to>
      <xdr:col>7</xdr:col>
      <xdr:colOff>296407</xdr:colOff>
      <xdr:row>10</xdr:row>
      <xdr:rowOff>28575</xdr:rowOff>
    </xdr:to>
    <xdr:pic>
      <xdr:nvPicPr>
        <xdr:cNvPr id="2" name="Picture 1">
          <a:extLst>
            <a:ext uri="{FF2B5EF4-FFF2-40B4-BE49-F238E27FC236}">
              <a16:creationId xmlns:a16="http://schemas.microsoft.com/office/drawing/2014/main" id="{A88903E0-42B3-4A25-9BE6-9C6C12199B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4925" y="285750"/>
          <a:ext cx="3582532" cy="1647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95251</xdr:colOff>
      <xdr:row>47</xdr:row>
      <xdr:rowOff>57150</xdr:rowOff>
    </xdr:from>
    <xdr:to>
      <xdr:col>8</xdr:col>
      <xdr:colOff>504826</xdr:colOff>
      <xdr:row>52</xdr:row>
      <xdr:rowOff>85725</xdr:rowOff>
    </xdr:to>
    <xdr:pic>
      <xdr:nvPicPr>
        <xdr:cNvPr id="3" name="Picture 2">
          <a:extLst>
            <a:ext uri="{FF2B5EF4-FFF2-40B4-BE49-F238E27FC236}">
              <a16:creationId xmlns:a16="http://schemas.microsoft.com/office/drawing/2014/main" id="{2BE30059-A0C6-4E60-92ED-BAFEC56361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1" y="8382000"/>
          <a:ext cx="5619750" cy="981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68"/>
  <sheetViews>
    <sheetView topLeftCell="A5" zoomScale="120" zoomScaleNormal="120" workbookViewId="0">
      <selection activeCell="C33" sqref="C33:D33"/>
    </sheetView>
  </sheetViews>
  <sheetFormatPr defaultRowHeight="11.25" x14ac:dyDescent="0.2"/>
  <cols>
    <col min="1" max="3" width="9.140625" style="4"/>
    <col min="4" max="4" width="23.7109375" style="4" customWidth="1"/>
    <col min="5" max="16384" width="9.140625" style="4"/>
  </cols>
  <sheetData>
    <row r="2" spans="2:7" ht="15.75" x14ac:dyDescent="0.25">
      <c r="B2" s="148"/>
      <c r="C2" s="148"/>
      <c r="D2" s="148"/>
      <c r="E2" s="148"/>
      <c r="F2" s="148"/>
    </row>
    <row r="4" spans="2:7" ht="11.25" customHeight="1" x14ac:dyDescent="0.2">
      <c r="B4" s="147" t="s">
        <v>248</v>
      </c>
      <c r="C4" s="147"/>
      <c r="D4" s="147"/>
      <c r="E4" s="147"/>
      <c r="F4" s="147"/>
      <c r="G4" s="147"/>
    </row>
    <row r="5" spans="2:7" x14ac:dyDescent="0.2">
      <c r="B5" s="147"/>
      <c r="C5" s="147"/>
      <c r="D5" s="147"/>
      <c r="E5" s="147"/>
      <c r="F5" s="147"/>
      <c r="G5" s="147"/>
    </row>
    <row r="6" spans="2:7" x14ac:dyDescent="0.2">
      <c r="B6" s="147"/>
      <c r="C6" s="147"/>
      <c r="D6" s="147"/>
      <c r="E6" s="147"/>
      <c r="F6" s="147"/>
      <c r="G6" s="147"/>
    </row>
    <row r="7" spans="2:7" x14ac:dyDescent="0.2">
      <c r="B7" s="147"/>
      <c r="C7" s="147"/>
      <c r="D7" s="147"/>
      <c r="E7" s="147"/>
      <c r="F7" s="147"/>
      <c r="G7" s="147"/>
    </row>
    <row r="8" spans="2:7" x14ac:dyDescent="0.2">
      <c r="B8" s="147"/>
      <c r="C8" s="147"/>
      <c r="D8" s="147"/>
      <c r="E8" s="147"/>
      <c r="F8" s="147"/>
      <c r="G8" s="147"/>
    </row>
    <row r="9" spans="2:7" x14ac:dyDescent="0.2">
      <c r="B9" s="147"/>
      <c r="C9" s="147"/>
      <c r="D9" s="147"/>
      <c r="E9" s="147"/>
      <c r="F9" s="147"/>
      <c r="G9" s="147"/>
    </row>
    <row r="10" spans="2:7" x14ac:dyDescent="0.2">
      <c r="B10" s="147"/>
      <c r="C10" s="147"/>
      <c r="D10" s="147"/>
      <c r="E10" s="147"/>
      <c r="F10" s="147"/>
      <c r="G10" s="147"/>
    </row>
    <row r="11" spans="2:7" x14ac:dyDescent="0.2">
      <c r="B11" s="147"/>
      <c r="C11" s="147"/>
      <c r="D11" s="147"/>
      <c r="E11" s="147"/>
      <c r="F11" s="147"/>
      <c r="G11" s="147"/>
    </row>
    <row r="12" spans="2:7" x14ac:dyDescent="0.2">
      <c r="B12" s="147"/>
      <c r="C12" s="147"/>
      <c r="D12" s="147"/>
      <c r="E12" s="147"/>
      <c r="F12" s="147"/>
      <c r="G12" s="147"/>
    </row>
    <row r="13" spans="2:7" x14ac:dyDescent="0.2">
      <c r="B13" s="147"/>
      <c r="C13" s="147"/>
      <c r="D13" s="147"/>
      <c r="E13" s="147"/>
      <c r="F13" s="147"/>
      <c r="G13" s="147"/>
    </row>
    <row r="14" spans="2:7" x14ac:dyDescent="0.2">
      <c r="B14" s="147"/>
      <c r="C14" s="147"/>
      <c r="D14" s="147"/>
      <c r="E14" s="147"/>
      <c r="F14" s="147"/>
      <c r="G14" s="147"/>
    </row>
    <row r="15" spans="2:7" x14ac:dyDescent="0.2">
      <c r="B15" s="147"/>
      <c r="C15" s="147"/>
      <c r="D15" s="147"/>
      <c r="E15" s="147"/>
      <c r="F15" s="147"/>
      <c r="G15" s="147"/>
    </row>
    <row r="16" spans="2:7" x14ac:dyDescent="0.2">
      <c r="B16" s="147"/>
      <c r="C16" s="147"/>
      <c r="D16" s="147"/>
      <c r="E16" s="147"/>
      <c r="F16" s="147"/>
      <c r="G16" s="147"/>
    </row>
    <row r="17" spans="2:7" x14ac:dyDescent="0.2">
      <c r="B17" s="147"/>
      <c r="C17" s="147"/>
      <c r="D17" s="147"/>
      <c r="E17" s="147"/>
      <c r="F17" s="147"/>
      <c r="G17" s="147"/>
    </row>
    <row r="18" spans="2:7" x14ac:dyDescent="0.2">
      <c r="B18" s="147"/>
      <c r="C18" s="147"/>
      <c r="D18" s="147"/>
      <c r="E18" s="147"/>
      <c r="F18" s="147"/>
      <c r="G18" s="147"/>
    </row>
    <row r="19" spans="2:7" x14ac:dyDescent="0.2">
      <c r="B19" s="147"/>
      <c r="C19" s="147"/>
      <c r="D19" s="147"/>
      <c r="E19" s="147"/>
      <c r="F19" s="147"/>
      <c r="G19" s="147"/>
    </row>
    <row r="20" spans="2:7" x14ac:dyDescent="0.2">
      <c r="B20" s="147"/>
      <c r="C20" s="147"/>
      <c r="D20" s="147"/>
      <c r="E20" s="147"/>
      <c r="F20" s="147"/>
      <c r="G20" s="147"/>
    </row>
    <row r="21" spans="2:7" x14ac:dyDescent="0.2">
      <c r="B21" s="147"/>
      <c r="C21" s="147"/>
      <c r="D21" s="147"/>
      <c r="E21" s="147"/>
      <c r="F21" s="147"/>
      <c r="G21" s="147"/>
    </row>
    <row r="22" spans="2:7" x14ac:dyDescent="0.2">
      <c r="B22" s="147"/>
      <c r="C22" s="147"/>
      <c r="D22" s="147"/>
      <c r="E22" s="147"/>
      <c r="F22" s="147"/>
      <c r="G22" s="147"/>
    </row>
    <row r="23" spans="2:7" x14ac:dyDescent="0.2">
      <c r="B23" s="147"/>
      <c r="C23" s="147"/>
      <c r="D23" s="147"/>
      <c r="E23" s="147"/>
      <c r="F23" s="147"/>
      <c r="G23" s="147"/>
    </row>
    <row r="24" spans="2:7" x14ac:dyDescent="0.2">
      <c r="B24" s="147"/>
      <c r="C24" s="147"/>
      <c r="D24" s="147"/>
      <c r="E24" s="147"/>
      <c r="F24" s="147"/>
      <c r="G24" s="147"/>
    </row>
    <row r="25" spans="2:7" x14ac:dyDescent="0.2">
      <c r="B25" s="147"/>
      <c r="C25" s="147"/>
      <c r="D25" s="147"/>
      <c r="E25" s="147"/>
      <c r="F25" s="147"/>
      <c r="G25" s="147"/>
    </row>
    <row r="26" spans="2:7" x14ac:dyDescent="0.2">
      <c r="B26" s="147"/>
      <c r="C26" s="147"/>
      <c r="D26" s="147"/>
      <c r="E26" s="147"/>
      <c r="F26" s="147"/>
      <c r="G26" s="147"/>
    </row>
    <row r="27" spans="2:7" x14ac:dyDescent="0.2">
      <c r="B27" s="147"/>
      <c r="C27" s="147"/>
      <c r="D27" s="147"/>
      <c r="E27" s="147"/>
      <c r="F27" s="147"/>
      <c r="G27" s="147"/>
    </row>
    <row r="28" spans="2:7" x14ac:dyDescent="0.2">
      <c r="B28" s="147"/>
      <c r="C28" s="147"/>
      <c r="D28" s="147"/>
      <c r="E28" s="147"/>
      <c r="F28" s="147"/>
      <c r="G28" s="147"/>
    </row>
    <row r="29" spans="2:7" x14ac:dyDescent="0.2">
      <c r="B29" s="147"/>
      <c r="C29" s="147"/>
      <c r="D29" s="147"/>
      <c r="E29" s="147"/>
      <c r="F29" s="147"/>
      <c r="G29" s="147"/>
    </row>
    <row r="30" spans="2:7" x14ac:dyDescent="0.2">
      <c r="B30" s="147"/>
      <c r="C30" s="147"/>
      <c r="D30" s="147"/>
      <c r="E30" s="147"/>
      <c r="F30" s="147"/>
      <c r="G30" s="147"/>
    </row>
    <row r="31" spans="2:7" x14ac:dyDescent="0.2">
      <c r="B31" s="147"/>
      <c r="C31" s="147"/>
      <c r="D31" s="147"/>
      <c r="E31" s="147"/>
      <c r="F31" s="147"/>
      <c r="G31" s="147"/>
    </row>
    <row r="33" spans="1:12" ht="12" x14ac:dyDescent="0.2">
      <c r="A33" s="149" t="s">
        <v>0</v>
      </c>
      <c r="B33" s="149"/>
      <c r="C33" s="150"/>
      <c r="D33" s="150"/>
      <c r="E33" s="12"/>
      <c r="F33" s="12"/>
      <c r="G33" s="12"/>
      <c r="H33" s="12"/>
      <c r="I33" s="12"/>
      <c r="J33" s="12"/>
      <c r="K33" s="12"/>
      <c r="L33" s="12"/>
    </row>
    <row r="34" spans="1:12" ht="12" x14ac:dyDescent="0.2">
      <c r="A34" s="149" t="s">
        <v>1</v>
      </c>
      <c r="B34" s="149"/>
      <c r="C34" s="150"/>
      <c r="D34" s="150"/>
      <c r="E34" s="12"/>
      <c r="F34" s="12"/>
      <c r="G34" s="12"/>
      <c r="H34" s="12"/>
      <c r="I34" s="12"/>
      <c r="J34" s="12"/>
      <c r="K34" s="12"/>
      <c r="L34" s="12"/>
    </row>
    <row r="35" spans="1:12" ht="12" x14ac:dyDescent="0.2">
      <c r="A35" s="149" t="s">
        <v>2</v>
      </c>
      <c r="B35" s="149"/>
      <c r="C35" s="150"/>
      <c r="D35" s="150"/>
      <c r="E35" s="12"/>
      <c r="F35" s="12"/>
      <c r="G35" s="12"/>
      <c r="H35" s="12"/>
      <c r="I35" s="12"/>
      <c r="J35" s="12"/>
      <c r="K35" s="12"/>
      <c r="L35" s="12"/>
    </row>
    <row r="36" spans="1:12" ht="12" x14ac:dyDescent="0.2">
      <c r="A36" s="149" t="s">
        <v>3</v>
      </c>
      <c r="B36" s="149"/>
      <c r="C36" s="150"/>
      <c r="D36" s="150"/>
      <c r="E36" s="12"/>
      <c r="F36" s="12"/>
      <c r="G36" s="12"/>
      <c r="H36" s="12"/>
      <c r="I36" s="12"/>
      <c r="J36" s="12"/>
      <c r="K36" s="12"/>
      <c r="L36" s="12"/>
    </row>
    <row r="37" spans="1:12" x14ac:dyDescent="0.2">
      <c r="A37" s="26"/>
      <c r="B37" s="26"/>
    </row>
    <row r="38" spans="1:12" x14ac:dyDescent="0.2">
      <c r="A38" s="26" t="s">
        <v>4</v>
      </c>
      <c r="B38" s="26"/>
    </row>
    <row r="39" spans="1:12" ht="11.25" customHeight="1" x14ac:dyDescent="0.2">
      <c r="A39" s="146"/>
      <c r="B39" s="146"/>
      <c r="C39" s="146"/>
      <c r="D39" s="146"/>
      <c r="E39" s="146"/>
      <c r="F39" s="146"/>
      <c r="G39" s="146"/>
      <c r="H39" s="7"/>
      <c r="I39" s="7"/>
    </row>
    <row r="40" spans="1:12" ht="11.25" customHeight="1" x14ac:dyDescent="0.2">
      <c r="A40" s="146"/>
      <c r="B40" s="146"/>
      <c r="C40" s="146"/>
      <c r="D40" s="146"/>
      <c r="E40" s="146"/>
      <c r="F40" s="146"/>
      <c r="G40" s="146"/>
      <c r="H40" s="7"/>
      <c r="I40" s="7"/>
    </row>
    <row r="41" spans="1:12" ht="11.25" customHeight="1" x14ac:dyDescent="0.2">
      <c r="A41" s="146"/>
      <c r="B41" s="146"/>
      <c r="C41" s="146"/>
      <c r="D41" s="146"/>
      <c r="E41" s="146"/>
      <c r="F41" s="146"/>
      <c r="G41" s="146"/>
      <c r="H41" s="7"/>
      <c r="I41" s="7"/>
    </row>
    <row r="42" spans="1:12" ht="11.25" customHeight="1" x14ac:dyDescent="0.2">
      <c r="A42" s="146"/>
      <c r="B42" s="146"/>
      <c r="C42" s="146"/>
      <c r="D42" s="146"/>
      <c r="E42" s="146"/>
      <c r="F42" s="146"/>
      <c r="G42" s="146"/>
      <c r="H42" s="7"/>
      <c r="I42" s="7"/>
    </row>
    <row r="43" spans="1:12" ht="11.25" customHeight="1" x14ac:dyDescent="0.2">
      <c r="A43" s="146"/>
      <c r="B43" s="146"/>
      <c r="C43" s="146"/>
      <c r="D43" s="146"/>
      <c r="E43" s="146"/>
      <c r="F43" s="146"/>
      <c r="G43" s="146"/>
      <c r="H43" s="7"/>
      <c r="I43" s="7"/>
    </row>
    <row r="44" spans="1:12" ht="11.25" customHeight="1" x14ac:dyDescent="0.2">
      <c r="A44" s="146"/>
      <c r="B44" s="146"/>
      <c r="C44" s="146"/>
      <c r="D44" s="146"/>
      <c r="E44" s="146"/>
      <c r="F44" s="146"/>
      <c r="G44" s="146"/>
      <c r="H44" s="7"/>
      <c r="I44" s="7"/>
    </row>
    <row r="45" spans="1:12" ht="11.25" customHeight="1" x14ac:dyDescent="0.2">
      <c r="A45" s="146"/>
      <c r="B45" s="146"/>
      <c r="C45" s="146"/>
      <c r="D45" s="146"/>
      <c r="E45" s="146"/>
      <c r="F45" s="146"/>
      <c r="G45" s="146"/>
      <c r="H45" s="7"/>
      <c r="I45" s="7"/>
    </row>
    <row r="46" spans="1:12" ht="11.25" customHeight="1" x14ac:dyDescent="0.2">
      <c r="A46" s="146"/>
      <c r="B46" s="146"/>
      <c r="C46" s="146"/>
      <c r="D46" s="146"/>
      <c r="E46" s="146"/>
      <c r="F46" s="146"/>
      <c r="G46" s="146"/>
      <c r="H46" s="7"/>
      <c r="I46" s="7"/>
    </row>
    <row r="47" spans="1:12" ht="11.25" customHeight="1" x14ac:dyDescent="0.2">
      <c r="A47" s="146"/>
      <c r="B47" s="146"/>
      <c r="C47" s="146"/>
      <c r="D47" s="146"/>
      <c r="E47" s="146"/>
      <c r="F47" s="146"/>
      <c r="G47" s="146"/>
      <c r="H47" s="7"/>
      <c r="I47" s="7"/>
    </row>
    <row r="48" spans="1:12" ht="11.25" customHeight="1" x14ac:dyDescent="0.2">
      <c r="A48" s="146"/>
      <c r="B48" s="146"/>
      <c r="C48" s="146"/>
      <c r="D48" s="146"/>
      <c r="E48" s="146"/>
      <c r="F48" s="146"/>
      <c r="G48" s="146"/>
      <c r="H48" s="7"/>
      <c r="I48" s="7"/>
    </row>
    <row r="49" spans="1:9" ht="11.25" customHeight="1" x14ac:dyDescent="0.2">
      <c r="A49" s="146"/>
      <c r="B49" s="146"/>
      <c r="C49" s="146"/>
      <c r="D49" s="146"/>
      <c r="E49" s="146"/>
      <c r="F49" s="146"/>
      <c r="G49" s="146"/>
      <c r="H49" s="7"/>
      <c r="I49" s="7"/>
    </row>
    <row r="50" spans="1:9" ht="11.25" customHeight="1" x14ac:dyDescent="0.2">
      <c r="A50" s="146"/>
      <c r="B50" s="146"/>
      <c r="C50" s="146"/>
      <c r="D50" s="146"/>
      <c r="E50" s="146"/>
      <c r="F50" s="146"/>
      <c r="G50" s="146"/>
      <c r="H50" s="7"/>
      <c r="I50" s="7"/>
    </row>
    <row r="51" spans="1:9" ht="11.25" customHeight="1" x14ac:dyDescent="0.2">
      <c r="A51" s="146"/>
      <c r="B51" s="146"/>
      <c r="C51" s="146"/>
      <c r="D51" s="146"/>
      <c r="E51" s="146"/>
      <c r="F51" s="146"/>
      <c r="G51" s="146"/>
      <c r="H51" s="7"/>
      <c r="I51" s="7"/>
    </row>
    <row r="52" spans="1:9" ht="11.25" customHeight="1" x14ac:dyDescent="0.2">
      <c r="A52" s="146"/>
      <c r="B52" s="146"/>
      <c r="C52" s="146"/>
      <c r="D52" s="146"/>
      <c r="E52" s="146"/>
      <c r="F52" s="146"/>
      <c r="G52" s="146"/>
    </row>
    <row r="53" spans="1:9" ht="15" customHeight="1" x14ac:dyDescent="0.2">
      <c r="A53" s="146"/>
      <c r="B53" s="146"/>
      <c r="C53" s="146"/>
      <c r="D53" s="146"/>
      <c r="E53" s="146"/>
      <c r="F53" s="146"/>
      <c r="G53" s="146"/>
    </row>
    <row r="54" spans="1:9" ht="15" customHeight="1" x14ac:dyDescent="0.2">
      <c r="A54" s="146"/>
      <c r="B54" s="146"/>
      <c r="C54" s="146"/>
      <c r="D54" s="146"/>
      <c r="E54" s="146"/>
      <c r="F54" s="146"/>
      <c r="G54" s="146"/>
    </row>
    <row r="55" spans="1:9" ht="15" customHeight="1" x14ac:dyDescent="0.2">
      <c r="A55" s="146"/>
      <c r="B55" s="146"/>
      <c r="C55" s="146"/>
      <c r="D55" s="146"/>
      <c r="E55" s="146"/>
      <c r="F55" s="146"/>
      <c r="G55" s="146"/>
    </row>
    <row r="56" spans="1:9" ht="15" customHeight="1" x14ac:dyDescent="0.2">
      <c r="A56" s="146"/>
      <c r="B56" s="146"/>
      <c r="C56" s="146"/>
      <c r="D56" s="146"/>
      <c r="E56" s="146"/>
      <c r="F56" s="146"/>
      <c r="G56" s="146"/>
    </row>
    <row r="57" spans="1:9" ht="15" customHeight="1" x14ac:dyDescent="0.2">
      <c r="A57" s="146"/>
      <c r="B57" s="146"/>
      <c r="C57" s="146"/>
      <c r="D57" s="146"/>
      <c r="E57" s="146"/>
      <c r="F57" s="146"/>
      <c r="G57" s="146"/>
    </row>
    <row r="58" spans="1:9" ht="15" customHeight="1" x14ac:dyDescent="0.2">
      <c r="A58" s="146"/>
      <c r="B58" s="146"/>
      <c r="C58" s="146"/>
      <c r="D58" s="146"/>
      <c r="E58" s="146"/>
      <c r="F58" s="146"/>
      <c r="G58" s="146"/>
    </row>
    <row r="59" spans="1:9" ht="15" customHeight="1" x14ac:dyDescent="0.2">
      <c r="A59" s="146"/>
      <c r="B59" s="146"/>
      <c r="C59" s="146"/>
      <c r="D59" s="146"/>
      <c r="E59" s="146"/>
      <c r="F59" s="146"/>
      <c r="G59" s="146"/>
    </row>
    <row r="60" spans="1:9" ht="15" customHeight="1" x14ac:dyDescent="0.2">
      <c r="A60" s="146"/>
      <c r="B60" s="146"/>
      <c r="C60" s="146"/>
      <c r="D60" s="146"/>
      <c r="E60" s="146"/>
      <c r="F60" s="146"/>
      <c r="G60" s="146"/>
    </row>
    <row r="61" spans="1:9" ht="15" customHeight="1" x14ac:dyDescent="0.2">
      <c r="A61" s="146"/>
      <c r="B61" s="146"/>
      <c r="C61" s="146"/>
      <c r="D61" s="146"/>
      <c r="E61" s="146"/>
      <c r="F61" s="146"/>
      <c r="G61" s="146"/>
    </row>
    <row r="62" spans="1:9" ht="15" customHeight="1" x14ac:dyDescent="0.2">
      <c r="A62" s="146"/>
      <c r="B62" s="146"/>
      <c r="C62" s="146"/>
      <c r="D62" s="146"/>
      <c r="E62" s="146"/>
      <c r="F62" s="146"/>
      <c r="G62" s="146"/>
    </row>
    <row r="63" spans="1:9" ht="15" x14ac:dyDescent="0.25">
      <c r="A63"/>
      <c r="B63"/>
      <c r="C63"/>
      <c r="D63"/>
      <c r="E63"/>
      <c r="F63"/>
      <c r="G63"/>
    </row>
    <row r="64" spans="1:9" ht="15" x14ac:dyDescent="0.25">
      <c r="A64"/>
      <c r="B64"/>
      <c r="C64"/>
      <c r="D64"/>
      <c r="E64"/>
      <c r="F64"/>
      <c r="G64"/>
    </row>
    <row r="65" spans="1:7" ht="15" x14ac:dyDescent="0.25">
      <c r="A65"/>
      <c r="B65"/>
      <c r="C65"/>
      <c r="D65"/>
      <c r="E65"/>
      <c r="F65"/>
      <c r="G65"/>
    </row>
    <row r="66" spans="1:7" ht="15" x14ac:dyDescent="0.25">
      <c r="A66"/>
      <c r="B66"/>
      <c r="C66"/>
      <c r="D66"/>
      <c r="E66"/>
      <c r="F66"/>
      <c r="G66"/>
    </row>
    <row r="67" spans="1:7" ht="15" x14ac:dyDescent="0.25">
      <c r="A67"/>
      <c r="B67"/>
      <c r="C67"/>
      <c r="D67"/>
      <c r="E67"/>
      <c r="F67"/>
      <c r="G67"/>
    </row>
    <row r="68" spans="1:7" ht="15" x14ac:dyDescent="0.25">
      <c r="A68"/>
      <c r="B68"/>
      <c r="C68"/>
      <c r="D68"/>
      <c r="E68"/>
      <c r="F68"/>
      <c r="G68"/>
    </row>
  </sheetData>
  <sheetProtection sheet="1" objects="1" scenarios="1" selectLockedCells="1"/>
  <protectedRanges>
    <protectedRange sqref="C33:D33 C34:D34 C36:D36 C36:D36 C35:D35 A39:F52" name="Range1" securityDescriptor="O:WDG:WDD:(A;;CC;;;AN)"/>
  </protectedRanges>
  <mergeCells count="11">
    <mergeCell ref="A39:G62"/>
    <mergeCell ref="B4:G31"/>
    <mergeCell ref="B2:F2"/>
    <mergeCell ref="A33:B33"/>
    <mergeCell ref="A34:B34"/>
    <mergeCell ref="A35:B35"/>
    <mergeCell ref="A36:B36"/>
    <mergeCell ref="C33:D33"/>
    <mergeCell ref="C34:D34"/>
    <mergeCell ref="C35:D35"/>
    <mergeCell ref="C36:D36"/>
  </mergeCells>
  <pageMargins left="0.7" right="0.7" top="0.75" bottom="0.75" header="0.3" footer="0.3"/>
  <pageSetup paperSize="9" orientation="portrait" r:id="rId1"/>
  <headerFooter>
    <oddHeader>&amp;C&amp;G</oddHeader>
    <oddFooter>&amp;CKalkulator za testiranje poduzetničke ideje</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54E03-65E3-4AE8-9EC4-90EBB9B86BA9}">
  <dimension ref="A4:H97"/>
  <sheetViews>
    <sheetView view="pageLayout" zoomScaleNormal="100" workbookViewId="0">
      <selection activeCell="E11" sqref="E11"/>
    </sheetView>
  </sheetViews>
  <sheetFormatPr defaultRowHeight="15" x14ac:dyDescent="0.25"/>
  <cols>
    <col min="1" max="1" width="22.85546875" customWidth="1"/>
    <col min="2" max="7" width="9.140625" style="17"/>
  </cols>
  <sheetData>
    <row r="4" spans="1:7" x14ac:dyDescent="0.25">
      <c r="A4" s="172" t="s">
        <v>149</v>
      </c>
      <c r="B4" s="173"/>
      <c r="C4" s="173"/>
      <c r="D4" s="173"/>
      <c r="E4" s="173"/>
      <c r="F4" s="174"/>
    </row>
    <row r="5" spans="1:7" s="13" customFormat="1" ht="12" x14ac:dyDescent="0.2">
      <c r="A5" s="45" t="s">
        <v>104</v>
      </c>
      <c r="B5" s="49" t="s">
        <v>54</v>
      </c>
      <c r="C5" s="49" t="s">
        <v>55</v>
      </c>
      <c r="D5" s="49" t="s">
        <v>56</v>
      </c>
      <c r="E5" s="49" t="s">
        <v>57</v>
      </c>
      <c r="F5" s="49" t="s">
        <v>58</v>
      </c>
      <c r="G5" s="22"/>
    </row>
    <row r="6" spans="1:7" x14ac:dyDescent="0.25">
      <c r="A6" s="60" t="s">
        <v>151</v>
      </c>
      <c r="B6" s="61">
        <f>'3. Prihodi od prodaje'!C58</f>
        <v>0</v>
      </c>
      <c r="C6" s="61">
        <f>'3. Prihodi od prodaje'!D58</f>
        <v>0</v>
      </c>
      <c r="D6" s="61">
        <f>'3. Prihodi od prodaje'!E58</f>
        <v>0</v>
      </c>
      <c r="E6" s="61">
        <f>'3. Prihodi od prodaje'!F58</f>
        <v>0</v>
      </c>
      <c r="F6" s="61">
        <f>'3. Prihodi od prodaje'!G58</f>
        <v>0</v>
      </c>
    </row>
    <row r="7" spans="1:7" x14ac:dyDescent="0.25">
      <c r="A7" s="60" t="s">
        <v>150</v>
      </c>
      <c r="B7" s="61">
        <f>'4. Rashodi poslovanja'!B92</f>
        <v>0</v>
      </c>
      <c r="C7" s="61">
        <f>'4. Rashodi poslovanja'!C92</f>
        <v>0</v>
      </c>
      <c r="D7" s="61">
        <f>'4. Rashodi poslovanja'!D92</f>
        <v>0</v>
      </c>
      <c r="E7" s="61">
        <f>'4. Rashodi poslovanja'!E92</f>
        <v>0</v>
      </c>
      <c r="F7" s="61">
        <f>'4. Rashodi poslovanja'!F92</f>
        <v>0</v>
      </c>
    </row>
    <row r="8" spans="1:7" x14ac:dyDescent="0.25">
      <c r="A8" s="58" t="s">
        <v>152</v>
      </c>
      <c r="B8" s="59">
        <f>B6-B7</f>
        <v>0</v>
      </c>
      <c r="C8" s="59">
        <f t="shared" ref="C8:F8" si="0">C6-C7</f>
        <v>0</v>
      </c>
      <c r="D8" s="59">
        <f t="shared" si="0"/>
        <v>0</v>
      </c>
      <c r="E8" s="59">
        <f t="shared" si="0"/>
        <v>0</v>
      </c>
      <c r="F8" s="59">
        <f t="shared" si="0"/>
        <v>0</v>
      </c>
    </row>
    <row r="9" spans="1:7" x14ac:dyDescent="0.25">
      <c r="A9" s="60" t="s">
        <v>153</v>
      </c>
      <c r="B9" s="61">
        <f>IF(B8&lt;=0,0,IF(B8&gt;7500000,B8*18,B8*10%))</f>
        <v>0</v>
      </c>
      <c r="C9" s="61">
        <f t="shared" ref="C9:F9" si="1">IF(C8&lt;=0,0,IF(C8&gt;7500000,C8*18,C8*10%))</f>
        <v>0</v>
      </c>
      <c r="D9" s="61">
        <f t="shared" si="1"/>
        <v>0</v>
      </c>
      <c r="E9" s="61">
        <f t="shared" si="1"/>
        <v>0</v>
      </c>
      <c r="F9" s="61">
        <f t="shared" si="1"/>
        <v>0</v>
      </c>
    </row>
    <row r="12" spans="1:7" x14ac:dyDescent="0.25">
      <c r="A12" s="172" t="s">
        <v>162</v>
      </c>
      <c r="B12" s="173"/>
      <c r="C12" s="173"/>
      <c r="D12" s="173"/>
      <c r="E12" s="173"/>
      <c r="F12" s="174"/>
    </row>
    <row r="13" spans="1:7" s="13" customFormat="1" ht="12" x14ac:dyDescent="0.2">
      <c r="A13" s="45" t="s">
        <v>104</v>
      </c>
      <c r="B13" s="49" t="s">
        <v>54</v>
      </c>
      <c r="C13" s="49" t="s">
        <v>55</v>
      </c>
      <c r="D13" s="49" t="s">
        <v>56</v>
      </c>
      <c r="E13" s="49" t="s">
        <v>57</v>
      </c>
      <c r="F13" s="49" t="s">
        <v>58</v>
      </c>
      <c r="G13" s="22"/>
    </row>
    <row r="14" spans="1:7" x14ac:dyDescent="0.25">
      <c r="A14" s="58" t="s">
        <v>154</v>
      </c>
      <c r="B14" s="59">
        <f>B6</f>
        <v>0</v>
      </c>
      <c r="C14" s="59">
        <f t="shared" ref="C14:F14" si="2">C6</f>
        <v>0</v>
      </c>
      <c r="D14" s="59">
        <f t="shared" si="2"/>
        <v>0</v>
      </c>
      <c r="E14" s="59">
        <f t="shared" si="2"/>
        <v>0</v>
      </c>
      <c r="F14" s="59">
        <f t="shared" si="2"/>
        <v>0</v>
      </c>
    </row>
    <row r="15" spans="1:7" x14ac:dyDescent="0.25">
      <c r="A15" s="60" t="s">
        <v>90</v>
      </c>
      <c r="B15" s="61">
        <f>'4. Rashodi poslovanja'!B86</f>
        <v>0</v>
      </c>
      <c r="C15" s="61">
        <f>'4. Rashodi poslovanja'!C86</f>
        <v>0</v>
      </c>
      <c r="D15" s="61">
        <f>'4. Rashodi poslovanja'!D86</f>
        <v>0</v>
      </c>
      <c r="E15" s="61">
        <f>'4. Rashodi poslovanja'!E86</f>
        <v>0</v>
      </c>
      <c r="F15" s="61">
        <f>'4. Rashodi poslovanja'!F86</f>
        <v>0</v>
      </c>
    </row>
    <row r="16" spans="1:7" x14ac:dyDescent="0.25">
      <c r="A16" s="60" t="s">
        <v>155</v>
      </c>
      <c r="B16" s="61">
        <f>'4. Rashodi poslovanja'!B87</f>
        <v>0</v>
      </c>
      <c r="C16" s="61">
        <f>'4. Rashodi poslovanja'!C87</f>
        <v>0</v>
      </c>
      <c r="D16" s="61">
        <f>'4. Rashodi poslovanja'!D87</f>
        <v>0</v>
      </c>
      <c r="E16" s="61">
        <f>'4. Rashodi poslovanja'!E87</f>
        <v>0</v>
      </c>
      <c r="F16" s="61">
        <f>'4. Rashodi poslovanja'!F87</f>
        <v>0</v>
      </c>
    </row>
    <row r="17" spans="1:7" x14ac:dyDescent="0.25">
      <c r="A17" s="60" t="s">
        <v>94</v>
      </c>
      <c r="B17" s="61">
        <f>'4. Rashodi poslovanja'!B90</f>
        <v>0</v>
      </c>
      <c r="C17" s="61">
        <f>'4. Rashodi poslovanja'!C90</f>
        <v>0</v>
      </c>
      <c r="D17" s="61">
        <f>'4. Rashodi poslovanja'!D90</f>
        <v>0</v>
      </c>
      <c r="E17" s="61">
        <f>'4. Rashodi poslovanja'!E90</f>
        <v>0</v>
      </c>
      <c r="F17" s="61">
        <f>'4. Rashodi poslovanja'!F90</f>
        <v>0</v>
      </c>
    </row>
    <row r="18" spans="1:7" x14ac:dyDescent="0.25">
      <c r="A18" s="60" t="s">
        <v>93</v>
      </c>
      <c r="B18" s="61">
        <f>'5. Zaposlenici'!B49</f>
        <v>0</v>
      </c>
      <c r="C18" s="61">
        <f>'5. Zaposlenici'!C49</f>
        <v>0</v>
      </c>
      <c r="D18" s="61">
        <f>'5. Zaposlenici'!D49</f>
        <v>0</v>
      </c>
      <c r="E18" s="61">
        <f>'5. Zaposlenici'!E49</f>
        <v>0</v>
      </c>
      <c r="F18" s="61">
        <f>'5. Zaposlenici'!F49</f>
        <v>0</v>
      </c>
    </row>
    <row r="19" spans="1:7" x14ac:dyDescent="0.25">
      <c r="A19" s="60" t="s">
        <v>156</v>
      </c>
      <c r="B19" s="61">
        <f>SUM(B15:B18)</f>
        <v>0</v>
      </c>
      <c r="C19" s="61">
        <f t="shared" ref="C19:F19" si="3">SUM(C15:C18)</f>
        <v>0</v>
      </c>
      <c r="D19" s="61">
        <f t="shared" si="3"/>
        <v>0</v>
      </c>
      <c r="E19" s="61">
        <f t="shared" si="3"/>
        <v>0</v>
      </c>
      <c r="F19" s="61">
        <f t="shared" si="3"/>
        <v>0</v>
      </c>
    </row>
    <row r="20" spans="1:7" ht="24.75" x14ac:dyDescent="0.25">
      <c r="A20" s="62" t="s">
        <v>157</v>
      </c>
      <c r="B20" s="59">
        <f>B14-B19</f>
        <v>0</v>
      </c>
      <c r="C20" s="59">
        <f t="shared" ref="C20:F20" si="4">C14-C19</f>
        <v>0</v>
      </c>
      <c r="D20" s="59">
        <f t="shared" si="4"/>
        <v>0</v>
      </c>
      <c r="E20" s="59">
        <f t="shared" si="4"/>
        <v>0</v>
      </c>
      <c r="F20" s="59">
        <f t="shared" si="4"/>
        <v>0</v>
      </c>
    </row>
    <row r="21" spans="1:7" x14ac:dyDescent="0.25">
      <c r="A21" s="63" t="s">
        <v>92</v>
      </c>
      <c r="B21" s="61">
        <f>'6. Ulaganja i amortizacija'!E32</f>
        <v>0</v>
      </c>
      <c r="C21" s="61">
        <f>'6. Ulaganja i amortizacija'!F32</f>
        <v>0</v>
      </c>
      <c r="D21" s="61">
        <f>'6. Ulaganja i amortizacija'!G32</f>
        <v>0</v>
      </c>
      <c r="E21" s="61">
        <f>'6. Ulaganja i amortizacija'!H32</f>
        <v>0</v>
      </c>
      <c r="F21" s="61">
        <f>'6. Ulaganja i amortizacija'!I32</f>
        <v>0</v>
      </c>
    </row>
    <row r="22" spans="1:7" x14ac:dyDescent="0.25">
      <c r="A22" s="62" t="s">
        <v>160</v>
      </c>
      <c r="B22" s="59">
        <f>B20-B21</f>
        <v>0</v>
      </c>
      <c r="C22" s="59">
        <f t="shared" ref="C22:F22" si="5">C20-C21</f>
        <v>0</v>
      </c>
      <c r="D22" s="59">
        <f t="shared" si="5"/>
        <v>0</v>
      </c>
      <c r="E22" s="59">
        <f t="shared" si="5"/>
        <v>0</v>
      </c>
      <c r="F22" s="59">
        <f t="shared" si="5"/>
        <v>0</v>
      </c>
    </row>
    <row r="23" spans="1:7" x14ac:dyDescent="0.25">
      <c r="A23" s="60" t="s">
        <v>95</v>
      </c>
      <c r="B23" s="61">
        <f>'8. Postojeći krediti'!B41</f>
        <v>0</v>
      </c>
      <c r="C23" s="61">
        <f>'8. Postojeći krediti'!C41</f>
        <v>0</v>
      </c>
      <c r="D23" s="61">
        <f>'8. Postojeći krediti'!D41</f>
        <v>0</v>
      </c>
      <c r="E23" s="61">
        <f>'8. Postojeći krediti'!E41</f>
        <v>0</v>
      </c>
      <c r="F23" s="61">
        <f>'8. Postojeći krediti'!F41</f>
        <v>0</v>
      </c>
    </row>
    <row r="24" spans="1:7" x14ac:dyDescent="0.25">
      <c r="A24" s="58" t="s">
        <v>158</v>
      </c>
      <c r="B24" s="59">
        <f>B22-B23</f>
        <v>0</v>
      </c>
      <c r="C24" s="59">
        <f t="shared" ref="C24:F24" si="6">C22-C23</f>
        <v>0</v>
      </c>
      <c r="D24" s="59">
        <f t="shared" si="6"/>
        <v>0</v>
      </c>
      <c r="E24" s="59">
        <f t="shared" si="6"/>
        <v>0</v>
      </c>
      <c r="F24" s="59">
        <f t="shared" si="6"/>
        <v>0</v>
      </c>
    </row>
    <row r="25" spans="1:7" x14ac:dyDescent="0.25">
      <c r="A25" s="60" t="s">
        <v>153</v>
      </c>
      <c r="B25" s="61">
        <f>B9</f>
        <v>0</v>
      </c>
      <c r="C25" s="61">
        <f t="shared" ref="C25:F25" si="7">C9</f>
        <v>0</v>
      </c>
      <c r="D25" s="61">
        <f t="shared" si="7"/>
        <v>0</v>
      </c>
      <c r="E25" s="61">
        <f t="shared" si="7"/>
        <v>0</v>
      </c>
      <c r="F25" s="61">
        <f t="shared" si="7"/>
        <v>0</v>
      </c>
    </row>
    <row r="26" spans="1:7" x14ac:dyDescent="0.25">
      <c r="A26" s="58" t="s">
        <v>159</v>
      </c>
      <c r="B26" s="59">
        <f>B24-B25</f>
        <v>0</v>
      </c>
      <c r="C26" s="59">
        <f t="shared" ref="C26:F26" si="8">C24-C25</f>
        <v>0</v>
      </c>
      <c r="D26" s="59">
        <f t="shared" si="8"/>
        <v>0</v>
      </c>
      <c r="E26" s="59">
        <f t="shared" si="8"/>
        <v>0</v>
      </c>
      <c r="F26" s="59">
        <f t="shared" si="8"/>
        <v>0</v>
      </c>
    </row>
    <row r="27" spans="1:7" x14ac:dyDescent="0.25">
      <c r="A27" s="15"/>
    </row>
    <row r="28" spans="1:7" x14ac:dyDescent="0.25">
      <c r="A28" s="179" t="s">
        <v>161</v>
      </c>
      <c r="B28" s="180"/>
      <c r="C28" s="180"/>
      <c r="D28" s="180"/>
      <c r="E28" s="180"/>
      <c r="F28" s="180"/>
      <c r="G28" s="180"/>
    </row>
    <row r="29" spans="1:7" x14ac:dyDescent="0.25">
      <c r="A29" s="45" t="s">
        <v>104</v>
      </c>
      <c r="B29" s="49" t="s">
        <v>54</v>
      </c>
      <c r="C29" s="49" t="s">
        <v>55</v>
      </c>
      <c r="D29" s="49" t="s">
        <v>56</v>
      </c>
      <c r="E29" s="49" t="s">
        <v>57</v>
      </c>
      <c r="F29" s="49" t="s">
        <v>58</v>
      </c>
      <c r="G29" s="49" t="s">
        <v>173</v>
      </c>
    </row>
    <row r="30" spans="1:7" x14ac:dyDescent="0.25">
      <c r="A30" s="58" t="s">
        <v>163</v>
      </c>
      <c r="B30" s="59">
        <f t="shared" ref="B30:F30" si="9">SUM(B31:B37)</f>
        <v>0</v>
      </c>
      <c r="C30" s="59">
        <f t="shared" si="9"/>
        <v>0</v>
      </c>
      <c r="D30" s="59">
        <f t="shared" si="9"/>
        <v>0</v>
      </c>
      <c r="E30" s="59">
        <f t="shared" si="9"/>
        <v>0</v>
      </c>
      <c r="F30" s="59">
        <f t="shared" si="9"/>
        <v>0</v>
      </c>
      <c r="G30" s="59">
        <f>SUM(G31:G37)</f>
        <v>0</v>
      </c>
    </row>
    <row r="31" spans="1:7" x14ac:dyDescent="0.25">
      <c r="A31" s="60" t="s">
        <v>151</v>
      </c>
      <c r="B31" s="61">
        <f>B14</f>
        <v>0</v>
      </c>
      <c r="C31" s="61">
        <f t="shared" ref="C31:F31" si="10">C14</f>
        <v>0</v>
      </c>
      <c r="D31" s="61">
        <f t="shared" si="10"/>
        <v>0</v>
      </c>
      <c r="E31" s="61">
        <f t="shared" si="10"/>
        <v>0</v>
      </c>
      <c r="F31" s="61">
        <f t="shared" si="10"/>
        <v>0</v>
      </c>
      <c r="G31" s="61"/>
    </row>
    <row r="32" spans="1:7" x14ac:dyDescent="0.25">
      <c r="A32" s="60" t="s">
        <v>119</v>
      </c>
      <c r="B32" s="61">
        <f>'7. Izvori financiranja'!B5</f>
        <v>0</v>
      </c>
      <c r="C32" s="61">
        <v>0</v>
      </c>
      <c r="D32" s="61">
        <v>0</v>
      </c>
      <c r="E32" s="61">
        <v>0</v>
      </c>
      <c r="F32" s="61">
        <v>0</v>
      </c>
      <c r="G32" s="61"/>
    </row>
    <row r="33" spans="1:7" x14ac:dyDescent="0.25">
      <c r="A33" s="60" t="s">
        <v>120</v>
      </c>
      <c r="B33" s="61">
        <f>'7. Izvori financiranja'!B6</f>
        <v>0</v>
      </c>
      <c r="C33" s="61"/>
      <c r="D33" s="61"/>
      <c r="E33" s="61"/>
      <c r="F33" s="61"/>
      <c r="G33" s="61"/>
    </row>
    <row r="34" spans="1:7" x14ac:dyDescent="0.25">
      <c r="A34" s="60" t="s">
        <v>121</v>
      </c>
      <c r="B34" s="61">
        <f>'7. Izvori financiranja'!B7</f>
        <v>0</v>
      </c>
      <c r="C34" s="61"/>
      <c r="D34" s="61"/>
      <c r="E34" s="61"/>
      <c r="F34" s="61"/>
      <c r="G34" s="61"/>
    </row>
    <row r="35" spans="1:7" x14ac:dyDescent="0.25">
      <c r="A35" s="60" t="s">
        <v>122</v>
      </c>
      <c r="B35" s="61">
        <f>'7. Izvori financiranja'!B8</f>
        <v>0</v>
      </c>
      <c r="C35" s="61"/>
      <c r="D35" s="61"/>
      <c r="E35" s="61"/>
      <c r="F35" s="61"/>
      <c r="G35" s="61"/>
    </row>
    <row r="36" spans="1:7" x14ac:dyDescent="0.25">
      <c r="A36" s="60" t="s">
        <v>123</v>
      </c>
      <c r="B36" s="61">
        <f>'7. Izvori financiranja'!B9</f>
        <v>0</v>
      </c>
      <c r="C36" s="61"/>
      <c r="D36" s="61"/>
      <c r="E36" s="61"/>
      <c r="F36" s="61"/>
      <c r="G36" s="61"/>
    </row>
    <row r="37" spans="1:7" x14ac:dyDescent="0.25">
      <c r="A37" s="60" t="s">
        <v>164</v>
      </c>
      <c r="B37" s="61"/>
      <c r="C37" s="61"/>
      <c r="D37" s="61"/>
      <c r="E37" s="61"/>
      <c r="F37" s="61"/>
      <c r="G37" s="61">
        <f>SUM(G38:G39)</f>
        <v>0</v>
      </c>
    </row>
    <row r="38" spans="1:7" x14ac:dyDescent="0.25">
      <c r="A38" s="60" t="s">
        <v>165</v>
      </c>
      <c r="B38" s="61"/>
      <c r="C38" s="61"/>
      <c r="D38" s="61"/>
      <c r="E38" s="61"/>
      <c r="F38" s="61"/>
      <c r="G38" s="61">
        <f>'6. Ulaganja i amortizacija'!K32</f>
        <v>0</v>
      </c>
    </row>
    <row r="39" spans="1:7" x14ac:dyDescent="0.25">
      <c r="A39" s="60" t="s">
        <v>166</v>
      </c>
      <c r="B39" s="61"/>
      <c r="C39" s="61"/>
      <c r="D39" s="61"/>
      <c r="E39" s="61"/>
      <c r="F39" s="61"/>
      <c r="G39" s="61">
        <f>'7. Izvori financiranja'!B16</f>
        <v>0</v>
      </c>
    </row>
    <row r="40" spans="1:7" x14ac:dyDescent="0.25">
      <c r="A40" s="58" t="s">
        <v>167</v>
      </c>
      <c r="B40" s="59">
        <f>SUM(B41:B45)</f>
        <v>0</v>
      </c>
      <c r="C40" s="59">
        <f t="shared" ref="C40:F40" si="11">SUM(C41:C45)</f>
        <v>0</v>
      </c>
      <c r="D40" s="59">
        <f t="shared" si="11"/>
        <v>0</v>
      </c>
      <c r="E40" s="59">
        <f t="shared" si="11"/>
        <v>0</v>
      </c>
      <c r="F40" s="59">
        <f t="shared" si="11"/>
        <v>0</v>
      </c>
      <c r="G40" s="61"/>
    </row>
    <row r="41" spans="1:7" x14ac:dyDescent="0.25">
      <c r="A41" s="60" t="s">
        <v>168</v>
      </c>
      <c r="B41" s="61">
        <f>'7. Izvori financiranja'!B15</f>
        <v>0</v>
      </c>
      <c r="C41" s="61"/>
      <c r="D41" s="61"/>
      <c r="E41" s="61"/>
      <c r="F41" s="61"/>
      <c r="G41" s="61"/>
    </row>
    <row r="42" spans="1:7" x14ac:dyDescent="0.25">
      <c r="A42" s="60" t="s">
        <v>169</v>
      </c>
      <c r="B42" s="61">
        <f>'7. Izvori financiranja'!B16</f>
        <v>0</v>
      </c>
      <c r="C42" s="61"/>
      <c r="D42" s="61"/>
      <c r="E42" s="61"/>
      <c r="F42" s="61"/>
      <c r="G42" s="61"/>
    </row>
    <row r="43" spans="1:7" x14ac:dyDescent="0.25">
      <c r="A43" s="60" t="s">
        <v>156</v>
      </c>
      <c r="B43" s="61">
        <f>B19</f>
        <v>0</v>
      </c>
      <c r="C43" s="61">
        <f t="shared" ref="C43:F43" si="12">C19</f>
        <v>0</v>
      </c>
      <c r="D43" s="61">
        <f t="shared" si="12"/>
        <v>0</v>
      </c>
      <c r="E43" s="61">
        <f t="shared" si="12"/>
        <v>0</v>
      </c>
      <c r="F43" s="61">
        <f t="shared" si="12"/>
        <v>0</v>
      </c>
      <c r="G43" s="61"/>
    </row>
    <row r="44" spans="1:7" x14ac:dyDescent="0.25">
      <c r="A44" s="60" t="s">
        <v>170</v>
      </c>
      <c r="B44" s="61">
        <f>'8. Postojeći krediti'!B42</f>
        <v>0</v>
      </c>
      <c r="C44" s="61">
        <f>'8. Postojeći krediti'!C42</f>
        <v>0</v>
      </c>
      <c r="D44" s="61">
        <f>'8. Postojeći krediti'!D42</f>
        <v>0</v>
      </c>
      <c r="E44" s="61">
        <f>'8. Postojeći krediti'!E42</f>
        <v>0</v>
      </c>
      <c r="F44" s="61">
        <f>'8. Postojeći krediti'!F42</f>
        <v>0</v>
      </c>
      <c r="G44" s="61"/>
    </row>
    <row r="45" spans="1:7" x14ac:dyDescent="0.25">
      <c r="A45" s="60" t="s">
        <v>153</v>
      </c>
      <c r="B45" s="61">
        <f>B9</f>
        <v>0</v>
      </c>
      <c r="C45" s="61">
        <f t="shared" ref="C45:F45" si="13">C9</f>
        <v>0</v>
      </c>
      <c r="D45" s="61">
        <f t="shared" si="13"/>
        <v>0</v>
      </c>
      <c r="E45" s="61">
        <f t="shared" si="13"/>
        <v>0</v>
      </c>
      <c r="F45" s="61">
        <f t="shared" si="13"/>
        <v>0</v>
      </c>
      <c r="G45" s="61"/>
    </row>
    <row r="46" spans="1:7" x14ac:dyDescent="0.25">
      <c r="A46" s="58" t="s">
        <v>171</v>
      </c>
      <c r="B46" s="59">
        <f>B30-B40</f>
        <v>0</v>
      </c>
      <c r="C46" s="59">
        <f t="shared" ref="C46:F46" si="14">C30-C40</f>
        <v>0</v>
      </c>
      <c r="D46" s="59">
        <f t="shared" si="14"/>
        <v>0</v>
      </c>
      <c r="E46" s="59">
        <f t="shared" si="14"/>
        <v>0</v>
      </c>
      <c r="F46" s="59">
        <f t="shared" si="14"/>
        <v>0</v>
      </c>
      <c r="G46" s="61"/>
    </row>
    <row r="47" spans="1:7" x14ac:dyDescent="0.25">
      <c r="A47" s="58" t="s">
        <v>172</v>
      </c>
      <c r="B47" s="59">
        <f>B46</f>
        <v>0</v>
      </c>
      <c r="C47" s="59">
        <f>B47+C46</f>
        <v>0</v>
      </c>
      <c r="D47" s="59">
        <f t="shared" ref="D47:F47" si="15">C47+D46</f>
        <v>0</v>
      </c>
      <c r="E47" s="59">
        <f t="shared" si="15"/>
        <v>0</v>
      </c>
      <c r="F47" s="59">
        <f t="shared" si="15"/>
        <v>0</v>
      </c>
      <c r="G47" s="59">
        <f>F47+G30</f>
        <v>0</v>
      </c>
    </row>
    <row r="54" spans="1:8" x14ac:dyDescent="0.25">
      <c r="A54" s="171" t="s">
        <v>174</v>
      </c>
      <c r="B54" s="171"/>
      <c r="C54" s="171"/>
      <c r="D54" s="171"/>
      <c r="E54" s="171"/>
      <c r="F54" s="171"/>
      <c r="G54" s="171"/>
      <c r="H54" s="171"/>
    </row>
    <row r="55" spans="1:8" ht="23.25" x14ac:dyDescent="0.25">
      <c r="A55" s="45" t="s">
        <v>175</v>
      </c>
      <c r="B55" s="49" t="s">
        <v>184</v>
      </c>
      <c r="C55" s="49" t="s">
        <v>54</v>
      </c>
      <c r="D55" s="49" t="s">
        <v>55</v>
      </c>
      <c r="E55" s="49" t="s">
        <v>56</v>
      </c>
      <c r="F55" s="49" t="s">
        <v>57</v>
      </c>
      <c r="G55" s="49" t="s">
        <v>58</v>
      </c>
      <c r="H55" s="46" t="s">
        <v>185</v>
      </c>
    </row>
    <row r="56" spans="1:8" ht="34.5" x14ac:dyDescent="0.25">
      <c r="A56" s="64" t="s">
        <v>176</v>
      </c>
      <c r="B56" s="66" t="s">
        <v>186</v>
      </c>
      <c r="C56" s="67" t="str">
        <f>IFERROR(B6/B7,"-")</f>
        <v>-</v>
      </c>
      <c r="D56" s="67" t="str">
        <f t="shared" ref="D56:G56" si="16">IFERROR(C6/C7,"-")</f>
        <v>-</v>
      </c>
      <c r="E56" s="67" t="str">
        <f t="shared" si="16"/>
        <v>-</v>
      </c>
      <c r="F56" s="67" t="str">
        <f t="shared" si="16"/>
        <v>-</v>
      </c>
      <c r="G56" s="67" t="str">
        <f t="shared" si="16"/>
        <v>-</v>
      </c>
      <c r="H56" s="64" t="s">
        <v>187</v>
      </c>
    </row>
    <row r="57" spans="1:8" ht="57" x14ac:dyDescent="0.25">
      <c r="A57" s="64" t="s">
        <v>177</v>
      </c>
      <c r="B57" s="66" t="s">
        <v>188</v>
      </c>
      <c r="C57" s="67" t="str">
        <f>IFERROR(B6/'5. Zaposlenici'!B22,"-")</f>
        <v>-</v>
      </c>
      <c r="D57" s="67" t="str">
        <f>IFERROR(C6/'5. Zaposlenici'!C22,"-")</f>
        <v>-</v>
      </c>
      <c r="E57" s="67" t="str">
        <f>IFERROR(D6/'5. Zaposlenici'!D22,"-")</f>
        <v>-</v>
      </c>
      <c r="F57" s="67" t="str">
        <f>IFERROR(E6/'5. Zaposlenici'!E22,"-")</f>
        <v>-</v>
      </c>
      <c r="G57" s="67" t="str">
        <f>IFERROR(F6/'5. Zaposlenici'!F22,"-")</f>
        <v>-</v>
      </c>
      <c r="H57" s="64" t="s">
        <v>189</v>
      </c>
    </row>
    <row r="58" spans="1:8" ht="57" x14ac:dyDescent="0.25">
      <c r="A58" s="64" t="s">
        <v>178</v>
      </c>
      <c r="B58" s="66" t="s">
        <v>190</v>
      </c>
      <c r="C58" s="67" t="str">
        <f>IFERROR(B26/'5. Zaposlenici'!B22,"-")</f>
        <v>-</v>
      </c>
      <c r="D58" s="67" t="str">
        <f>IFERROR(C26/'5. Zaposlenici'!C22,"-")</f>
        <v>-</v>
      </c>
      <c r="E58" s="67" t="str">
        <f>IFERROR(D26/'5. Zaposlenici'!D22,"-")</f>
        <v>-</v>
      </c>
      <c r="F58" s="67" t="str">
        <f>IFERROR(E26/'5. Zaposlenici'!E22,"-")</f>
        <v>-</v>
      </c>
      <c r="G58" s="67" t="str">
        <f>IFERROR(F26/'5. Zaposlenici'!F22,"-")</f>
        <v>-</v>
      </c>
      <c r="H58" s="64" t="s">
        <v>191</v>
      </c>
    </row>
    <row r="59" spans="1:8" ht="45.75" x14ac:dyDescent="0.25">
      <c r="A59" s="64" t="s">
        <v>179</v>
      </c>
      <c r="B59" s="66" t="s">
        <v>195</v>
      </c>
      <c r="C59" s="67" t="str">
        <f>IFERROR(B26/'7. Izvori financiranja'!$B$17,"-")</f>
        <v>-</v>
      </c>
      <c r="D59" s="67" t="str">
        <f>IFERROR(C26/'7. Izvori financiranja'!$B$17,"-")</f>
        <v>-</v>
      </c>
      <c r="E59" s="67" t="str">
        <f>IFERROR(D26/'7. Izvori financiranja'!$B$17,"-")</f>
        <v>-</v>
      </c>
      <c r="F59" s="67" t="str">
        <f>IFERROR(E26/'7. Izvori financiranja'!$B$17,"-")</f>
        <v>-</v>
      </c>
      <c r="G59" s="67" t="str">
        <f>IFERROR(F26/'7. Izvori financiranja'!$B$17,"-")</f>
        <v>-</v>
      </c>
      <c r="H59" s="64" t="s">
        <v>191</v>
      </c>
    </row>
    <row r="60" spans="1:8" ht="45.75" x14ac:dyDescent="0.25">
      <c r="A60" s="64" t="s">
        <v>180</v>
      </c>
      <c r="B60" s="66" t="s">
        <v>196</v>
      </c>
      <c r="C60" s="67" t="str">
        <f>IFERROR(B26/$B$32,"-")</f>
        <v>-</v>
      </c>
      <c r="D60" s="67" t="str">
        <f t="shared" ref="D60:G60" si="17">IFERROR(C26/$B$32,"-")</f>
        <v>-</v>
      </c>
      <c r="E60" s="67" t="str">
        <f t="shared" si="17"/>
        <v>-</v>
      </c>
      <c r="F60" s="67" t="str">
        <f t="shared" si="17"/>
        <v>-</v>
      </c>
      <c r="G60" s="67" t="str">
        <f t="shared" si="17"/>
        <v>-</v>
      </c>
      <c r="H60" s="64" t="s">
        <v>191</v>
      </c>
    </row>
    <row r="61" spans="1:8" ht="45.75" x14ac:dyDescent="0.25">
      <c r="A61" s="64" t="s">
        <v>181</v>
      </c>
      <c r="B61" s="66" t="s">
        <v>197</v>
      </c>
      <c r="C61" s="67" t="str">
        <f>IFERROR($B$32/'7. Izvori financiranja'!$B$17,"-")</f>
        <v>-</v>
      </c>
      <c r="D61" s="67" t="str">
        <f>IFERROR($B$32/'7. Izvori financiranja'!$B$17,"-")</f>
        <v>-</v>
      </c>
      <c r="E61" s="67" t="str">
        <f>IFERROR($B$32/'7. Izvori financiranja'!$B$17,"-")</f>
        <v>-</v>
      </c>
      <c r="F61" s="67" t="str">
        <f>IFERROR($B$32/'7. Izvori financiranja'!$B$17,"-")</f>
        <v>-</v>
      </c>
      <c r="G61" s="67" t="str">
        <f>IFERROR($B$32/'7. Izvori financiranja'!$B$17,"-")</f>
        <v>-</v>
      </c>
      <c r="H61" s="64" t="s">
        <v>192</v>
      </c>
    </row>
    <row r="62" spans="1:8" ht="68.25" x14ac:dyDescent="0.25">
      <c r="A62" s="64" t="s">
        <v>182</v>
      </c>
      <c r="B62" s="66" t="s">
        <v>198</v>
      </c>
      <c r="C62" s="67" t="str">
        <f>IFERROR('7. Izvori financiranja'!$B$17/('9. Financijski pokazatelji'!B24+'9. Financijski pokazatelji'!B21),"-")</f>
        <v>-</v>
      </c>
      <c r="D62" s="67" t="str">
        <f>IFERROR('7. Izvori financiranja'!$B$17/('9. Financijski pokazatelji'!C24+'9. Financijski pokazatelji'!C21),"-")</f>
        <v>-</v>
      </c>
      <c r="E62" s="67" t="str">
        <f>IFERROR('7. Izvori financiranja'!$B$17/('9. Financijski pokazatelji'!D24+'9. Financijski pokazatelji'!D21),"-")</f>
        <v>-</v>
      </c>
      <c r="F62" s="67" t="str">
        <f>IFERROR('7. Izvori financiranja'!$B$17/('9. Financijski pokazatelji'!E24+'9. Financijski pokazatelji'!E21),"-")</f>
        <v>-</v>
      </c>
      <c r="G62" s="67" t="str">
        <f>IFERROR('7. Izvori financiranja'!$B$17/('9. Financijski pokazatelji'!F24+'9. Financijski pokazatelji'!F21),"-")</f>
        <v>-</v>
      </c>
      <c r="H62" s="64" t="s">
        <v>193</v>
      </c>
    </row>
    <row r="63" spans="1:8" ht="57" x14ac:dyDescent="0.25">
      <c r="A63" s="64" t="s">
        <v>183</v>
      </c>
      <c r="B63" s="66" t="s">
        <v>199</v>
      </c>
      <c r="C63" s="67" t="str">
        <f>IFERROR(('8. Postojeći krediti'!B13+'8. Postojeći krediti'!B18+'8. Postojeći krediti'!B33+'8. Postojeći krediti'!B41+B26+B21)/'8. Postojeći krediti'!B42,"-")</f>
        <v>-</v>
      </c>
      <c r="D63" s="67" t="str">
        <f>IFERROR(('8. Postojeći krediti'!C13+'8. Postojeći krediti'!C18+'8. Postojeći krediti'!C33+'8. Postojeći krediti'!C41+C26+C21)/'8. Postojeći krediti'!C42,"-")</f>
        <v>-</v>
      </c>
      <c r="E63" s="67" t="str">
        <f>IFERROR(('8. Postojeći krediti'!D13+'8. Postojeći krediti'!D18+'8. Postojeći krediti'!D33+'8. Postojeći krediti'!D41+D26+D21)/'8. Postojeći krediti'!D42,"-")</f>
        <v>-</v>
      </c>
      <c r="F63" s="67" t="str">
        <f>IFERROR(('8. Postojeći krediti'!E13+'8. Postojeći krediti'!E18+'8. Postojeći krediti'!E33+'8. Postojeći krediti'!E41+E26+E21)/'8. Postojeći krediti'!E42,"-")</f>
        <v>-</v>
      </c>
      <c r="G63" s="67" t="str">
        <f>IFERROR(('8. Postojeći krediti'!F13+'8. Postojeći krediti'!F18+'8. Postojeći krediti'!F33+'8. Postojeći krediti'!F41+F26+F21)/'8. Postojeći krediti'!F42,"-")</f>
        <v>-</v>
      </c>
      <c r="H63" s="64" t="s">
        <v>194</v>
      </c>
    </row>
    <row r="64" spans="1:8" x14ac:dyDescent="0.25">
      <c r="A64" s="4"/>
    </row>
    <row r="66" spans="1:6" x14ac:dyDescent="0.25">
      <c r="A66" s="171" t="s">
        <v>204</v>
      </c>
      <c r="B66" s="171"/>
      <c r="C66" s="171"/>
      <c r="D66" s="171"/>
      <c r="E66" s="171"/>
      <c r="F66" s="171"/>
    </row>
    <row r="67" spans="1:6" x14ac:dyDescent="0.25">
      <c r="A67" s="45" t="s">
        <v>104</v>
      </c>
      <c r="B67" s="49" t="s">
        <v>54</v>
      </c>
      <c r="C67" s="49" t="s">
        <v>55</v>
      </c>
      <c r="D67" s="49" t="s">
        <v>56</v>
      </c>
      <c r="E67" s="49" t="s">
        <v>57</v>
      </c>
      <c r="F67" s="49" t="s">
        <v>58</v>
      </c>
    </row>
    <row r="68" spans="1:6" x14ac:dyDescent="0.25">
      <c r="A68" s="64" t="s">
        <v>61</v>
      </c>
      <c r="B68" s="145">
        <f>B6</f>
        <v>0</v>
      </c>
      <c r="C68" s="145">
        <f t="shared" ref="C68:F68" si="18">C6</f>
        <v>0</v>
      </c>
      <c r="D68" s="145">
        <f t="shared" si="18"/>
        <v>0</v>
      </c>
      <c r="E68" s="145">
        <f t="shared" si="18"/>
        <v>0</v>
      </c>
      <c r="F68" s="145">
        <f t="shared" si="18"/>
        <v>0</v>
      </c>
    </row>
    <row r="69" spans="1:6" x14ac:dyDescent="0.25">
      <c r="A69" s="64" t="s">
        <v>200</v>
      </c>
      <c r="B69" s="145">
        <f>'4. Rashodi poslovanja'!B57+'4. Rashodi poslovanja'!B58+'4. Rashodi poslovanja'!B60+'4. Rashodi poslovanja'!B67+'4. Rashodi poslovanja'!B72</f>
        <v>0</v>
      </c>
      <c r="C69" s="145">
        <f>'4. Rashodi poslovanja'!C57+'4. Rashodi poslovanja'!C58+'4. Rashodi poslovanja'!C60+'4. Rashodi poslovanja'!C26+'4. Rashodi poslovanja'!C72+'4. Rashodi poslovanja'!C73</f>
        <v>0</v>
      </c>
      <c r="D69" s="145">
        <f>'4. Rashodi poslovanja'!D57+'4. Rashodi poslovanja'!D58+'4. Rashodi poslovanja'!D60+'4. Rashodi poslovanja'!D26+'4. Rashodi poslovanja'!D72+'4. Rashodi poslovanja'!D73</f>
        <v>0</v>
      </c>
      <c r="E69" s="145">
        <f>'4. Rashodi poslovanja'!E57+'4. Rashodi poslovanja'!E58+'4. Rashodi poslovanja'!E60+'4. Rashodi poslovanja'!E26+'4. Rashodi poslovanja'!E72+'4. Rashodi poslovanja'!E73</f>
        <v>0</v>
      </c>
      <c r="F69" s="145">
        <f>'4. Rashodi poslovanja'!F57+'4. Rashodi poslovanja'!F58+'4. Rashodi poslovanja'!F60+'4. Rashodi poslovanja'!F26+'4. Rashodi poslovanja'!F72+'4. Rashodi poslovanja'!F73</f>
        <v>0</v>
      </c>
    </row>
    <row r="70" spans="1:6" x14ac:dyDescent="0.25">
      <c r="A70" s="64" t="s">
        <v>201</v>
      </c>
      <c r="B70" s="145">
        <f>B7-B69</f>
        <v>0</v>
      </c>
      <c r="C70" s="145">
        <f>C7-C69</f>
        <v>0</v>
      </c>
      <c r="D70" s="145">
        <f>D7-D69</f>
        <v>0</v>
      </c>
      <c r="E70" s="145">
        <f>E7-E69</f>
        <v>0</v>
      </c>
      <c r="F70" s="145">
        <f>F7-F69</f>
        <v>0</v>
      </c>
    </row>
    <row r="71" spans="1:6" x14ac:dyDescent="0.25">
      <c r="A71" s="69" t="s">
        <v>202</v>
      </c>
      <c r="B71" s="68" t="str">
        <f>IFERROR(B70/(B68-B69)*100,"-")</f>
        <v>-</v>
      </c>
      <c r="C71" s="68" t="str">
        <f t="shared" ref="C71:F71" si="19">IFERROR(C70/(C68-C69)*100,"-")</f>
        <v>-</v>
      </c>
      <c r="D71" s="68" t="str">
        <f t="shared" si="19"/>
        <v>-</v>
      </c>
      <c r="E71" s="68" t="str">
        <f t="shared" si="19"/>
        <v>-</v>
      </c>
      <c r="F71" s="68" t="str">
        <f t="shared" si="19"/>
        <v>-</v>
      </c>
    </row>
    <row r="83" spans="1:6" x14ac:dyDescent="0.25">
      <c r="A83" s="171" t="s">
        <v>203</v>
      </c>
      <c r="B83" s="171"/>
      <c r="C83" s="171"/>
      <c r="D83" s="171"/>
      <c r="E83" s="171"/>
      <c r="F83" s="171"/>
    </row>
    <row r="84" spans="1:6" x14ac:dyDescent="0.25">
      <c r="A84" s="45" t="s">
        <v>104</v>
      </c>
      <c r="B84" s="49" t="s">
        <v>54</v>
      </c>
      <c r="C84" s="49" t="s">
        <v>55</v>
      </c>
      <c r="D84" s="49" t="s">
        <v>56</v>
      </c>
      <c r="E84" s="49" t="s">
        <v>57</v>
      </c>
      <c r="F84" s="49" t="s">
        <v>58</v>
      </c>
    </row>
    <row r="85" spans="1:6" ht="15.75" thickBot="1" x14ac:dyDescent="0.3">
      <c r="A85" s="86" t="s">
        <v>205</v>
      </c>
      <c r="B85" s="87">
        <f>B8</f>
        <v>0</v>
      </c>
      <c r="C85" s="87">
        <f t="shared" ref="C85:F85" si="20">C8</f>
        <v>0</v>
      </c>
      <c r="D85" s="87">
        <f t="shared" si="20"/>
        <v>0</v>
      </c>
      <c r="E85" s="87">
        <f t="shared" si="20"/>
        <v>0</v>
      </c>
      <c r="F85" s="87">
        <f t="shared" si="20"/>
        <v>0</v>
      </c>
    </row>
    <row r="86" spans="1:6" ht="15.75" thickTop="1" x14ac:dyDescent="0.25">
      <c r="A86" s="84" t="s">
        <v>208</v>
      </c>
      <c r="B86" s="85">
        <f>(B6*0.95)-B7</f>
        <v>0</v>
      </c>
      <c r="C86" s="85">
        <f>(C6*0.95)-C7</f>
        <v>0</v>
      </c>
      <c r="D86" s="85">
        <f>(D6*0.95)-D7</f>
        <v>0</v>
      </c>
      <c r="E86" s="85">
        <f>(E6*0.95)-E7</f>
        <v>0</v>
      </c>
      <c r="F86" s="85">
        <f>(F6*0.95)-F7</f>
        <v>0</v>
      </c>
    </row>
    <row r="87" spans="1:6" x14ac:dyDescent="0.25">
      <c r="A87" s="64" t="s">
        <v>206</v>
      </c>
      <c r="B87" s="61">
        <f>B6-(B7*1.05)</f>
        <v>0</v>
      </c>
      <c r="C87" s="61">
        <f>C6-(C7*1.05)</f>
        <v>0</v>
      </c>
      <c r="D87" s="61">
        <f>D6-(D7*1.05)</f>
        <v>0</v>
      </c>
      <c r="E87" s="61">
        <f>E6-(E7*1.05)</f>
        <v>0</v>
      </c>
      <c r="F87" s="61">
        <f>F6-(F7*1.05)</f>
        <v>0</v>
      </c>
    </row>
    <row r="88" spans="1:6" ht="15.75" thickBot="1" x14ac:dyDescent="0.3">
      <c r="A88" s="86" t="s">
        <v>207</v>
      </c>
      <c r="B88" s="87">
        <f>(B6*0.95)-(B7*1.05)</f>
        <v>0</v>
      </c>
      <c r="C88" s="87">
        <f>(C6*0.95)-(C7*1.05)</f>
        <v>0</v>
      </c>
      <c r="D88" s="87">
        <f>(D6*0.95)-(D7*1.05)</f>
        <v>0</v>
      </c>
      <c r="E88" s="87">
        <f>(E6*0.95)-(E7*1.05)</f>
        <v>0</v>
      </c>
      <c r="F88" s="87">
        <f>(F6*0.95)-(F7*1.05)</f>
        <v>0</v>
      </c>
    </row>
    <row r="89" spans="1:6" ht="15.75" thickTop="1" x14ac:dyDescent="0.25">
      <c r="A89" s="84" t="s">
        <v>209</v>
      </c>
      <c r="B89" s="85">
        <f>(B6*0.9)-B7</f>
        <v>0</v>
      </c>
      <c r="C89" s="85">
        <f>(C6*0.9)-C7</f>
        <v>0</v>
      </c>
      <c r="D89" s="85">
        <f>(D6*0.9)-D7</f>
        <v>0</v>
      </c>
      <c r="E89" s="85">
        <f>(E6*0.9)-E7</f>
        <v>0</v>
      </c>
      <c r="F89" s="85">
        <f>(F6*0.9)-F7</f>
        <v>0</v>
      </c>
    </row>
    <row r="90" spans="1:6" x14ac:dyDescent="0.25">
      <c r="A90" s="64" t="s">
        <v>210</v>
      </c>
      <c r="B90" s="61">
        <f>B6-(B7*1.1)</f>
        <v>0</v>
      </c>
      <c r="C90" s="61">
        <f>C6-(C7*1.1)</f>
        <v>0</v>
      </c>
      <c r="D90" s="61">
        <f>D6-(D7*1.1)</f>
        <v>0</v>
      </c>
      <c r="E90" s="61">
        <f>E6-(E7*1.1)</f>
        <v>0</v>
      </c>
      <c r="F90" s="61">
        <f>F6-(F7*1.1)</f>
        <v>0</v>
      </c>
    </row>
    <row r="91" spans="1:6" ht="15.75" thickBot="1" x14ac:dyDescent="0.3">
      <c r="A91" s="86" t="s">
        <v>211</v>
      </c>
      <c r="B91" s="87">
        <f>(B6*0.9)-(B7*1.1)</f>
        <v>0</v>
      </c>
      <c r="C91" s="87">
        <f>(C6*0.9)-(C7*1.1)</f>
        <v>0</v>
      </c>
      <c r="D91" s="87">
        <f>(D6*0.9)-(D7*1.1)</f>
        <v>0</v>
      </c>
      <c r="E91" s="87">
        <f>(E6*0.9)-(E7*1.1)</f>
        <v>0</v>
      </c>
      <c r="F91" s="87">
        <f>(F6*0.9)-(F7*1.1)</f>
        <v>0</v>
      </c>
    </row>
    <row r="92" spans="1:6" ht="15.75" thickTop="1" x14ac:dyDescent="0.25">
      <c r="A92" s="84" t="s">
        <v>212</v>
      </c>
      <c r="B92" s="85">
        <f>(B6*0.85)-B7</f>
        <v>0</v>
      </c>
      <c r="C92" s="85">
        <f>(C6*0.85)-C7</f>
        <v>0</v>
      </c>
      <c r="D92" s="85">
        <f>(D6*0.85)-D7</f>
        <v>0</v>
      </c>
      <c r="E92" s="85">
        <f>(E6*0.85)-E7</f>
        <v>0</v>
      </c>
      <c r="F92" s="85">
        <f>(F6*0.85)-F7</f>
        <v>0</v>
      </c>
    </row>
    <row r="93" spans="1:6" x14ac:dyDescent="0.25">
      <c r="A93" s="64" t="s">
        <v>213</v>
      </c>
      <c r="B93" s="61">
        <f>B6-B7*1.15</f>
        <v>0</v>
      </c>
      <c r="C93" s="61">
        <f>C6-C7*1.15</f>
        <v>0</v>
      </c>
      <c r="D93" s="61">
        <f>D6-D7*1.15</f>
        <v>0</v>
      </c>
      <c r="E93" s="61">
        <f>E6-E7*1.15</f>
        <v>0</v>
      </c>
      <c r="F93" s="61">
        <f>F6-F7*1.15</f>
        <v>0</v>
      </c>
    </row>
    <row r="94" spans="1:6" x14ac:dyDescent="0.25">
      <c r="A94" s="64" t="s">
        <v>214</v>
      </c>
      <c r="B94" s="61">
        <f>(B6*0.85)-(B7*1.15)</f>
        <v>0</v>
      </c>
      <c r="C94" s="61">
        <f>(C6*0.85)-(C7*1.15)</f>
        <v>0</v>
      </c>
      <c r="D94" s="61">
        <f>(D6*0.85)-(D7*1.15)</f>
        <v>0</v>
      </c>
      <c r="E94" s="61">
        <f>(E6*0.85)-(E7*1.15)</f>
        <v>0</v>
      </c>
      <c r="F94" s="61">
        <f>(F6*0.85)-(F7*1.15)</f>
        <v>0</v>
      </c>
    </row>
    <row r="95" spans="1:6" x14ac:dyDescent="0.25">
      <c r="A95" s="4"/>
    </row>
    <row r="96" spans="1:6" x14ac:dyDescent="0.25">
      <c r="A96" s="4"/>
    </row>
    <row r="97" spans="1:1" x14ac:dyDescent="0.25">
      <c r="A97" s="4"/>
    </row>
  </sheetData>
  <sheetProtection selectLockedCells="1" selectUnlockedCells="1"/>
  <scenarios current="0">
    <scenario name="Pad prihoda za 5%" locked="1" count="1" user="Boris Poslon" comment="Created by Boris Poslon on 15.6.2021">
      <inputCells r="B85" val="-28665,7976"/>
    </scenario>
  </scenarios>
  <mergeCells count="6">
    <mergeCell ref="A4:F4"/>
    <mergeCell ref="A12:F12"/>
    <mergeCell ref="A28:G28"/>
    <mergeCell ref="A54:H54"/>
    <mergeCell ref="A83:F83"/>
    <mergeCell ref="A66:F66"/>
  </mergeCells>
  <conditionalFormatting sqref="C56:G56">
    <cfRule type="cellIs" dxfId="6" priority="8" operator="lessThan">
      <formula>1</formula>
    </cfRule>
  </conditionalFormatting>
  <conditionalFormatting sqref="C57:G57">
    <cfRule type="colorScale" priority="7">
      <colorScale>
        <cfvo type="min"/>
        <cfvo type="percentile" val="50"/>
        <cfvo type="max"/>
        <color rgb="FFF8696B"/>
        <color rgb="FFFFEB84"/>
        <color rgb="FF63BE7B"/>
      </colorScale>
    </cfRule>
  </conditionalFormatting>
  <conditionalFormatting sqref="C58:G58">
    <cfRule type="cellIs" dxfId="5" priority="6" operator="lessThan">
      <formula>0</formula>
    </cfRule>
  </conditionalFormatting>
  <conditionalFormatting sqref="C59:G60">
    <cfRule type="cellIs" dxfId="4" priority="5" operator="lessThan">
      <formula>0</formula>
    </cfRule>
  </conditionalFormatting>
  <conditionalFormatting sqref="C61:G61">
    <cfRule type="colorScale" priority="3">
      <colorScale>
        <cfvo type="num" val="0.5"/>
        <cfvo type="max"/>
        <color rgb="FFFF7128"/>
        <color rgb="FFFFEF9C"/>
      </colorScale>
    </cfRule>
    <cfRule type="cellIs" dxfId="3" priority="4" operator="lessThan">
      <formula>0.5</formula>
    </cfRule>
  </conditionalFormatting>
  <conditionalFormatting sqref="C62:G62">
    <cfRule type="colorScale" priority="2">
      <colorScale>
        <cfvo type="num" val="0"/>
        <cfvo type="num" val="5"/>
        <color theme="9"/>
        <color rgb="FFFF0000"/>
      </colorScale>
    </cfRule>
  </conditionalFormatting>
  <conditionalFormatting sqref="C63:G63">
    <cfRule type="cellIs" dxfId="2" priority="1" operator="lessThan">
      <formula>3</formula>
    </cfRule>
  </conditionalFormatting>
  <pageMargins left="0.7" right="0.7" top="0.75" bottom="0.75" header="0.3" footer="0.3"/>
  <pageSetup paperSize="9" orientation="portrait" verticalDpi="0" r:id="rId1"/>
  <headerFooter>
    <oddHeader>&amp;C&amp;G</oddHeader>
    <oddFooter>&amp;A</oddFooter>
  </headerFooter>
  <ignoredErrors>
    <ignoredError sqref="B25 C25:F25 B23:F23" formula="1"/>
  </ignoredError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A8C4D-C91A-4B24-93C5-3629EBB128BD}">
  <dimension ref="A6:F43"/>
  <sheetViews>
    <sheetView view="pageLayout" zoomScaleNormal="100" workbookViewId="0">
      <selection activeCell="B42" sqref="B42"/>
    </sheetView>
  </sheetViews>
  <sheetFormatPr defaultRowHeight="15" x14ac:dyDescent="0.25"/>
  <cols>
    <col min="1" max="1" width="34.5703125" customWidth="1"/>
    <col min="2" max="6" width="9.28515625" bestFit="1" customWidth="1"/>
  </cols>
  <sheetData>
    <row r="6" spans="1:6" x14ac:dyDescent="0.25">
      <c r="A6" s="171" t="s">
        <v>215</v>
      </c>
      <c r="B6" s="171"/>
      <c r="C6" s="171"/>
      <c r="D6" s="171"/>
      <c r="E6" s="171"/>
      <c r="F6" s="171"/>
    </row>
    <row r="7" spans="1:6" s="4" customFormat="1" ht="11.25" x14ac:dyDescent="0.2">
      <c r="A7" s="44" t="s">
        <v>216</v>
      </c>
      <c r="B7" s="45" t="s">
        <v>54</v>
      </c>
      <c r="C7" s="45" t="s">
        <v>55</v>
      </c>
      <c r="D7" s="45" t="s">
        <v>56</v>
      </c>
      <c r="E7" s="45" t="s">
        <v>57</v>
      </c>
      <c r="F7" s="45" t="s">
        <v>58</v>
      </c>
    </row>
    <row r="8" spans="1:6" s="4" customFormat="1" ht="11.25" x14ac:dyDescent="0.2">
      <c r="A8" s="64" t="s">
        <v>217</v>
      </c>
      <c r="B8" s="70" t="str">
        <f>IFERROR(B15/B13,"-")</f>
        <v>-</v>
      </c>
      <c r="C8" s="70" t="str">
        <f t="shared" ref="C8:F8" si="0">IFERROR(C15/C13,"-")</f>
        <v>-</v>
      </c>
      <c r="D8" s="70" t="str">
        <f t="shared" si="0"/>
        <v>-</v>
      </c>
      <c r="E8" s="70" t="str">
        <f t="shared" si="0"/>
        <v>-</v>
      </c>
      <c r="F8" s="70" t="str">
        <f t="shared" si="0"/>
        <v>-</v>
      </c>
    </row>
    <row r="9" spans="1:6" s="4" customFormat="1" ht="22.5" x14ac:dyDescent="0.2">
      <c r="A9" s="65" t="s">
        <v>244</v>
      </c>
      <c r="B9" s="71" t="s">
        <v>62</v>
      </c>
      <c r="C9" s="70">
        <f>'3. Prihodi od prodaje'!D56</f>
        <v>0</v>
      </c>
      <c r="D9" s="70">
        <f>'3. Prihodi od prodaje'!E56</f>
        <v>0</v>
      </c>
      <c r="E9" s="70">
        <f>'3. Prihodi od prodaje'!F56</f>
        <v>0</v>
      </c>
      <c r="F9" s="70">
        <f>'3. Prihodi od prodaje'!G56</f>
        <v>0</v>
      </c>
    </row>
    <row r="10" spans="1:6" s="4" customFormat="1" ht="11.25" x14ac:dyDescent="0.2"/>
    <row r="11" spans="1:6" s="4" customFormat="1" ht="11.25" x14ac:dyDescent="0.2">
      <c r="A11" s="44" t="s">
        <v>218</v>
      </c>
      <c r="B11" s="45" t="s">
        <v>54</v>
      </c>
      <c r="C11" s="45" t="s">
        <v>55</v>
      </c>
      <c r="D11" s="45" t="s">
        <v>56</v>
      </c>
      <c r="E11" s="45" t="s">
        <v>57</v>
      </c>
      <c r="F11" s="45" t="s">
        <v>58</v>
      </c>
    </row>
    <row r="12" spans="1:6" s="4" customFormat="1" ht="11.25" x14ac:dyDescent="0.2">
      <c r="A12" s="72" t="s">
        <v>219</v>
      </c>
      <c r="B12" s="64"/>
      <c r="C12" s="64"/>
      <c r="D12" s="64"/>
      <c r="E12" s="64"/>
      <c r="F12" s="64"/>
    </row>
    <row r="13" spans="1:6" s="4" customFormat="1" ht="11.25" x14ac:dyDescent="0.2">
      <c r="A13" s="69" t="s">
        <v>220</v>
      </c>
      <c r="B13" s="73">
        <f>'9. Financijski pokazatelji'!B6</f>
        <v>0</v>
      </c>
      <c r="C13" s="73">
        <f>'9. Financijski pokazatelji'!C6</f>
        <v>0</v>
      </c>
      <c r="D13" s="73">
        <f>'9. Financijski pokazatelji'!D6</f>
        <v>0</v>
      </c>
      <c r="E13" s="73">
        <f>'9. Financijski pokazatelji'!E6</f>
        <v>0</v>
      </c>
      <c r="F13" s="73">
        <f>'9. Financijski pokazatelji'!F6</f>
        <v>0</v>
      </c>
    </row>
    <row r="14" spans="1:6" s="4" customFormat="1" ht="22.5" x14ac:dyDescent="0.2">
      <c r="A14" s="74" t="s">
        <v>221</v>
      </c>
      <c r="B14" s="73">
        <f>'4. Rashodi poslovanja'!B56+'4. Rashodi poslovanja'!B66</f>
        <v>0</v>
      </c>
      <c r="C14" s="73">
        <f>'4. Rashodi poslovanja'!C56+'4. Rashodi poslovanja'!C66</f>
        <v>0</v>
      </c>
      <c r="D14" s="73">
        <f>'4. Rashodi poslovanja'!D56+'4. Rashodi poslovanja'!D66</f>
        <v>0</v>
      </c>
      <c r="E14" s="73">
        <f>'4. Rashodi poslovanja'!E56+'4. Rashodi poslovanja'!E66</f>
        <v>0</v>
      </c>
      <c r="F14" s="73">
        <f>'4. Rashodi poslovanja'!F56+'4. Rashodi poslovanja'!F66</f>
        <v>0</v>
      </c>
    </row>
    <row r="15" spans="1:6" s="4" customFormat="1" ht="11.25" x14ac:dyDescent="0.2">
      <c r="A15" s="69" t="s">
        <v>222</v>
      </c>
      <c r="B15" s="73">
        <f>B13-B14</f>
        <v>0</v>
      </c>
      <c r="C15" s="73">
        <f t="shared" ref="C15:F15" si="1">C13-C14</f>
        <v>0</v>
      </c>
      <c r="D15" s="73">
        <f t="shared" si="1"/>
        <v>0</v>
      </c>
      <c r="E15" s="73">
        <f t="shared" si="1"/>
        <v>0</v>
      </c>
      <c r="F15" s="73">
        <f t="shared" si="1"/>
        <v>0</v>
      </c>
    </row>
    <row r="16" spans="1:6" s="4" customFormat="1" ht="11.25" x14ac:dyDescent="0.2">
      <c r="A16" s="64" t="s">
        <v>93</v>
      </c>
      <c r="B16" s="75">
        <f>'5. Zaposlenici'!B49</f>
        <v>0</v>
      </c>
      <c r="C16" s="76">
        <f>'5. Zaposlenici'!C49</f>
        <v>0</v>
      </c>
      <c r="D16" s="76">
        <f>'5. Zaposlenici'!D49</f>
        <v>0</v>
      </c>
      <c r="E16" s="76">
        <f>'5. Zaposlenici'!E49</f>
        <v>0</v>
      </c>
      <c r="F16" s="76">
        <f>'5. Zaposlenici'!F49</f>
        <v>0</v>
      </c>
    </row>
    <row r="17" spans="1:6" s="4" customFormat="1" ht="11.25" x14ac:dyDescent="0.2">
      <c r="A17" s="64" t="s">
        <v>223</v>
      </c>
      <c r="B17" s="76">
        <f>'4. Rashodi poslovanja'!B80</f>
        <v>0</v>
      </c>
      <c r="C17" s="76">
        <f>'4. Rashodi poslovanja'!C80</f>
        <v>0</v>
      </c>
      <c r="D17" s="76">
        <f>'4. Rashodi poslovanja'!D80</f>
        <v>0</v>
      </c>
      <c r="E17" s="76">
        <f>'4. Rashodi poslovanja'!E80</f>
        <v>0</v>
      </c>
      <c r="F17" s="76">
        <f>'4. Rashodi poslovanja'!F80</f>
        <v>0</v>
      </c>
    </row>
    <row r="18" spans="1:6" s="4" customFormat="1" ht="11.25" x14ac:dyDescent="0.2">
      <c r="A18" s="69" t="s">
        <v>224</v>
      </c>
      <c r="B18" s="73">
        <f>'9. Financijski pokazatelji'!B20</f>
        <v>0</v>
      </c>
      <c r="C18" s="73">
        <f>'9. Financijski pokazatelji'!C20</f>
        <v>0</v>
      </c>
      <c r="D18" s="73">
        <f>'9. Financijski pokazatelji'!D20</f>
        <v>0</v>
      </c>
      <c r="E18" s="73">
        <f>'9. Financijski pokazatelji'!E20</f>
        <v>0</v>
      </c>
      <c r="F18" s="73">
        <f>'9. Financijski pokazatelji'!F20</f>
        <v>0</v>
      </c>
    </row>
    <row r="19" spans="1:6" s="4" customFormat="1" ht="11.25" x14ac:dyDescent="0.2">
      <c r="A19" s="64" t="s">
        <v>92</v>
      </c>
      <c r="B19" s="76">
        <f>'9. Financijski pokazatelji'!B21</f>
        <v>0</v>
      </c>
      <c r="C19" s="76">
        <f>'9. Financijski pokazatelji'!C21</f>
        <v>0</v>
      </c>
      <c r="D19" s="76">
        <f>'9. Financijski pokazatelji'!D21</f>
        <v>0</v>
      </c>
      <c r="E19" s="76">
        <f>'9. Financijski pokazatelji'!E21</f>
        <v>0</v>
      </c>
      <c r="F19" s="76">
        <f>'9. Financijski pokazatelji'!F21</f>
        <v>0</v>
      </c>
    </row>
    <row r="20" spans="1:6" s="4" customFormat="1" ht="11.25" x14ac:dyDescent="0.2">
      <c r="A20" s="69" t="s">
        <v>225</v>
      </c>
      <c r="B20" s="73">
        <f>'9. Financijski pokazatelji'!B22</f>
        <v>0</v>
      </c>
      <c r="C20" s="73">
        <f>'9. Financijski pokazatelji'!C22</f>
        <v>0</v>
      </c>
      <c r="D20" s="73">
        <f>'9. Financijski pokazatelji'!D22</f>
        <v>0</v>
      </c>
      <c r="E20" s="73">
        <f>'9. Financijski pokazatelji'!E22</f>
        <v>0</v>
      </c>
      <c r="F20" s="73">
        <f>'9. Financijski pokazatelji'!F22</f>
        <v>0</v>
      </c>
    </row>
    <row r="21" spans="1:6" s="4" customFormat="1" ht="11.25" x14ac:dyDescent="0.2">
      <c r="A21" s="64" t="s">
        <v>226</v>
      </c>
      <c r="B21" s="76">
        <f>'8. Postojeći krediti'!B33+'8. Postojeći krediti'!B41</f>
        <v>0</v>
      </c>
      <c r="C21" s="76">
        <f>'8. Postojeći krediti'!C33+'8. Postojeći krediti'!C41</f>
        <v>0</v>
      </c>
      <c r="D21" s="76">
        <f>'8. Postojeći krediti'!D33+'8. Postojeći krediti'!D41</f>
        <v>0</v>
      </c>
      <c r="E21" s="76">
        <f>'8. Postojeći krediti'!E33+'8. Postojeći krediti'!E41</f>
        <v>0</v>
      </c>
      <c r="F21" s="76">
        <f>'8. Postojeći krediti'!F33+'8. Postojeći krediti'!F41</f>
        <v>0</v>
      </c>
    </row>
    <row r="22" spans="1:6" s="4" customFormat="1" ht="11.25" x14ac:dyDescent="0.2">
      <c r="A22" s="69" t="s">
        <v>227</v>
      </c>
      <c r="B22" s="73">
        <f>'9. Financijski pokazatelji'!B8</f>
        <v>0</v>
      </c>
      <c r="C22" s="73">
        <f>'9. Financijski pokazatelji'!C8</f>
        <v>0</v>
      </c>
      <c r="D22" s="73">
        <f>'9. Financijski pokazatelji'!D8</f>
        <v>0</v>
      </c>
      <c r="E22" s="73">
        <f>'9. Financijski pokazatelji'!E8</f>
        <v>0</v>
      </c>
      <c r="F22" s="73">
        <f>'9. Financijski pokazatelji'!F8</f>
        <v>0</v>
      </c>
    </row>
    <row r="23" spans="1:6" s="4" customFormat="1" ht="11.25" x14ac:dyDescent="0.2">
      <c r="A23" s="69" t="s">
        <v>228</v>
      </c>
      <c r="B23" s="73">
        <f>'9. Financijski pokazatelji'!B8</f>
        <v>0</v>
      </c>
      <c r="C23" s="73">
        <f>'9. Financijski pokazatelji'!C8</f>
        <v>0</v>
      </c>
      <c r="D23" s="73">
        <f>'9. Financijski pokazatelji'!D8</f>
        <v>0</v>
      </c>
      <c r="E23" s="73">
        <f>'9. Financijski pokazatelji'!E8</f>
        <v>0</v>
      </c>
      <c r="F23" s="73">
        <f>'9. Financijski pokazatelji'!F8</f>
        <v>0</v>
      </c>
    </row>
    <row r="24" spans="1:6" s="4" customFormat="1" ht="11.25" x14ac:dyDescent="0.2">
      <c r="A24" s="64" t="s">
        <v>153</v>
      </c>
      <c r="B24" s="76">
        <f>'9. Financijski pokazatelji'!B9</f>
        <v>0</v>
      </c>
      <c r="C24" s="76">
        <f>'9. Financijski pokazatelji'!C9</f>
        <v>0</v>
      </c>
      <c r="D24" s="76">
        <f>'9. Financijski pokazatelji'!D9</f>
        <v>0</v>
      </c>
      <c r="E24" s="76">
        <f>'9. Financijski pokazatelji'!E9</f>
        <v>0</v>
      </c>
      <c r="F24" s="76">
        <f>'9. Financijski pokazatelji'!F9</f>
        <v>0</v>
      </c>
    </row>
    <row r="25" spans="1:6" s="4" customFormat="1" ht="11.25" x14ac:dyDescent="0.2">
      <c r="A25" s="69" t="s">
        <v>229</v>
      </c>
      <c r="B25" s="73">
        <f>'9. Financijski pokazatelji'!B26</f>
        <v>0</v>
      </c>
      <c r="C25" s="73">
        <f>'9. Financijski pokazatelji'!C26</f>
        <v>0</v>
      </c>
      <c r="D25" s="73">
        <f>'9. Financijski pokazatelji'!D26</f>
        <v>0</v>
      </c>
      <c r="E25" s="73">
        <f>'9. Financijski pokazatelji'!E26</f>
        <v>0</v>
      </c>
      <c r="F25" s="73">
        <f>'9. Financijski pokazatelji'!F26</f>
        <v>0</v>
      </c>
    </row>
    <row r="26" spans="1:6" s="4" customFormat="1" ht="11.25" x14ac:dyDescent="0.2">
      <c r="B26" s="18"/>
      <c r="C26" s="18"/>
      <c r="D26" s="18"/>
      <c r="E26" s="18"/>
      <c r="F26" s="18"/>
    </row>
    <row r="27" spans="1:6" s="4" customFormat="1" ht="11.25" x14ac:dyDescent="0.2">
      <c r="A27" s="77" t="s">
        <v>230</v>
      </c>
      <c r="B27" s="78" t="s">
        <v>54</v>
      </c>
      <c r="C27" s="78" t="s">
        <v>55</v>
      </c>
      <c r="D27" s="78" t="s">
        <v>56</v>
      </c>
      <c r="E27" s="78" t="s">
        <v>57</v>
      </c>
      <c r="F27" s="78" t="s">
        <v>58</v>
      </c>
    </row>
    <row r="28" spans="1:6" s="4" customFormat="1" ht="11.25" x14ac:dyDescent="0.2">
      <c r="A28" s="79" t="s">
        <v>231</v>
      </c>
      <c r="B28" s="80">
        <f>'9. Financijski pokazatelji'!B20</f>
        <v>0</v>
      </c>
      <c r="C28" s="80">
        <f>'9. Financijski pokazatelji'!C20</f>
        <v>0</v>
      </c>
      <c r="D28" s="80">
        <f>'9. Financijski pokazatelji'!D20</f>
        <v>0</v>
      </c>
      <c r="E28" s="80">
        <f>'9. Financijski pokazatelji'!E20</f>
        <v>0</v>
      </c>
      <c r="F28" s="80">
        <f>'9. Financijski pokazatelji'!F20</f>
        <v>0</v>
      </c>
    </row>
    <row r="29" spans="1:6" s="4" customFormat="1" ht="11.25" x14ac:dyDescent="0.2">
      <c r="A29" s="79" t="s">
        <v>232</v>
      </c>
      <c r="B29" s="80">
        <f>'8. Postojeći krediti'!B33</f>
        <v>0</v>
      </c>
      <c r="C29" s="80">
        <f>'8. Postojeći krediti'!C33</f>
        <v>0</v>
      </c>
      <c r="D29" s="80">
        <f>'8. Postojeći krediti'!D33</f>
        <v>0</v>
      </c>
      <c r="E29" s="80">
        <f>'8. Postojeći krediti'!E33</f>
        <v>0</v>
      </c>
      <c r="F29" s="80">
        <f>'8. Postojeći krediti'!F33</f>
        <v>0</v>
      </c>
    </row>
    <row r="30" spans="1:6" s="4" customFormat="1" ht="11.25" x14ac:dyDescent="0.2">
      <c r="A30" s="79" t="s">
        <v>233</v>
      </c>
      <c r="B30" s="80">
        <f>'8. Postojeći krediti'!B32</f>
        <v>0</v>
      </c>
      <c r="C30" s="80">
        <f>'8. Postojeći krediti'!C32</f>
        <v>0</v>
      </c>
      <c r="D30" s="80">
        <f>'8. Postojeći krediti'!D32</f>
        <v>0</v>
      </c>
      <c r="E30" s="80">
        <f>'8. Postojeći krediti'!E32</f>
        <v>0</v>
      </c>
      <c r="F30" s="80">
        <f>'8. Postojeći krediti'!F32</f>
        <v>0</v>
      </c>
    </row>
    <row r="31" spans="1:6" s="4" customFormat="1" ht="11.25" x14ac:dyDescent="0.2">
      <c r="A31" s="81" t="s">
        <v>234</v>
      </c>
      <c r="B31" s="80">
        <f>'7. Izvori financiranja'!B38</f>
        <v>0</v>
      </c>
      <c r="C31" s="80">
        <v>0</v>
      </c>
      <c r="D31" s="80">
        <v>0</v>
      </c>
      <c r="E31" s="80">
        <v>0</v>
      </c>
      <c r="F31" s="80">
        <v>0</v>
      </c>
    </row>
    <row r="32" spans="1:6" s="4" customFormat="1" ht="11.25" x14ac:dyDescent="0.2">
      <c r="A32" s="81" t="s">
        <v>235</v>
      </c>
      <c r="B32" s="80">
        <f>'7. Izvori financiranja'!B5</f>
        <v>0</v>
      </c>
      <c r="C32" s="80">
        <v>0</v>
      </c>
      <c r="D32" s="80">
        <v>0</v>
      </c>
      <c r="E32" s="80">
        <v>0</v>
      </c>
      <c r="F32" s="80">
        <v>0</v>
      </c>
    </row>
    <row r="33" spans="1:6" s="4" customFormat="1" ht="11.25" x14ac:dyDescent="0.2">
      <c r="A33" s="79" t="s">
        <v>236</v>
      </c>
      <c r="B33" s="80">
        <f>B24</f>
        <v>0</v>
      </c>
      <c r="C33" s="80">
        <f t="shared" ref="C33:F33" si="2">C24</f>
        <v>0</v>
      </c>
      <c r="D33" s="80">
        <f t="shared" si="2"/>
        <v>0</v>
      </c>
      <c r="E33" s="80">
        <f t="shared" si="2"/>
        <v>0</v>
      </c>
      <c r="F33" s="80">
        <f t="shared" si="2"/>
        <v>0</v>
      </c>
    </row>
    <row r="34" spans="1:6" s="4" customFormat="1" ht="11.25" x14ac:dyDescent="0.2">
      <c r="A34" s="81" t="s">
        <v>237</v>
      </c>
      <c r="B34" s="82">
        <f>B28-B29-B30-B31-B32-B33</f>
        <v>0</v>
      </c>
      <c r="C34" s="82">
        <f t="shared" ref="C34:F34" si="3">C28-C29-C30-C31-C32-C33</f>
        <v>0</v>
      </c>
      <c r="D34" s="82">
        <f t="shared" si="3"/>
        <v>0</v>
      </c>
      <c r="E34" s="82">
        <f t="shared" si="3"/>
        <v>0</v>
      </c>
      <c r="F34" s="82">
        <f t="shared" si="3"/>
        <v>0</v>
      </c>
    </row>
    <row r="35" spans="1:6" s="4" customFormat="1" ht="11.25" x14ac:dyDescent="0.2">
      <c r="A35" s="79" t="s">
        <v>238</v>
      </c>
      <c r="B35" s="80">
        <f>'8. Postojeći krediti'!B41</f>
        <v>0</v>
      </c>
      <c r="C35" s="80">
        <f>'8. Postojeći krediti'!C41</f>
        <v>0</v>
      </c>
      <c r="D35" s="80">
        <f>'8. Postojeći krediti'!D41</f>
        <v>0</v>
      </c>
      <c r="E35" s="80">
        <f>'8. Postojeći krediti'!E41</f>
        <v>0</v>
      </c>
      <c r="F35" s="80">
        <f>'8. Postojeći krediti'!F41</f>
        <v>0</v>
      </c>
    </row>
    <row r="36" spans="1:6" s="4" customFormat="1" ht="11.25" x14ac:dyDescent="0.2">
      <c r="A36" s="79" t="s">
        <v>239</v>
      </c>
      <c r="B36" s="80">
        <f>'8. Postojeći krediti'!B40</f>
        <v>0</v>
      </c>
      <c r="C36" s="80">
        <f>'8. Postojeći krediti'!C40</f>
        <v>0</v>
      </c>
      <c r="D36" s="80">
        <f>'8. Postojeći krediti'!D40</f>
        <v>0</v>
      </c>
      <c r="E36" s="80">
        <f>'8. Postojeći krediti'!E40</f>
        <v>0</v>
      </c>
      <c r="F36" s="80">
        <f>'8. Postojeći krediti'!F40</f>
        <v>0</v>
      </c>
    </row>
    <row r="37" spans="1:6" s="4" customFormat="1" ht="11.25" x14ac:dyDescent="0.2">
      <c r="A37" s="81" t="s">
        <v>240</v>
      </c>
      <c r="B37" s="82">
        <f>B34-B35-B36</f>
        <v>0</v>
      </c>
      <c r="C37" s="82">
        <f t="shared" ref="C37:F37" si="4">C34-C35-C36</f>
        <v>0</v>
      </c>
      <c r="D37" s="82">
        <f t="shared" si="4"/>
        <v>0</v>
      </c>
      <c r="E37" s="82">
        <f t="shared" si="4"/>
        <v>0</v>
      </c>
      <c r="F37" s="82">
        <f t="shared" si="4"/>
        <v>0</v>
      </c>
    </row>
    <row r="38" spans="1:6" s="4" customFormat="1" ht="11.25" x14ac:dyDescent="0.2">
      <c r="A38" s="81" t="s">
        <v>241</v>
      </c>
      <c r="B38" s="80">
        <f>'7. Izvori financiranja'!B38</f>
        <v>0</v>
      </c>
      <c r="C38" s="80"/>
      <c r="D38" s="80"/>
      <c r="E38" s="80"/>
      <c r="F38" s="80"/>
    </row>
    <row r="39" spans="1:6" s="4" customFormat="1" ht="11.25" x14ac:dyDescent="0.2">
      <c r="A39" s="81" t="s">
        <v>242</v>
      </c>
      <c r="B39" s="80">
        <f>'7. Izvori financiranja'!B5</f>
        <v>0</v>
      </c>
      <c r="C39" s="80"/>
      <c r="D39" s="80"/>
      <c r="E39" s="80"/>
      <c r="F39" s="80"/>
    </row>
    <row r="40" spans="1:6" s="4" customFormat="1" ht="11.25" x14ac:dyDescent="0.2">
      <c r="A40" s="79" t="s">
        <v>240</v>
      </c>
      <c r="B40" s="82">
        <f>B37+B38+B39</f>
        <v>0</v>
      </c>
      <c r="C40" s="82">
        <f>C37+C38+C39+B40</f>
        <v>0</v>
      </c>
      <c r="D40" s="82">
        <f>D37+D38+D39+C40</f>
        <v>0</v>
      </c>
      <c r="E40" s="82">
        <f>E37+E38+E39+D40</f>
        <v>0</v>
      </c>
      <c r="F40" s="82">
        <f>F37+F38+F39+E40</f>
        <v>0</v>
      </c>
    </row>
    <row r="41" spans="1:6" s="4" customFormat="1" ht="11.25" x14ac:dyDescent="0.2">
      <c r="A41" s="79"/>
      <c r="B41" s="80"/>
      <c r="C41" s="80"/>
      <c r="D41" s="80"/>
      <c r="E41" s="80"/>
      <c r="F41" s="80"/>
    </row>
    <row r="42" spans="1:6" s="4" customFormat="1" ht="11.25" x14ac:dyDescent="0.2">
      <c r="A42" s="81" t="s">
        <v>243</v>
      </c>
      <c r="B42" s="83" t="str">
        <f>IFERROR(B28/(B35+B36+B29+B30),"")</f>
        <v/>
      </c>
      <c r="C42" s="83" t="str">
        <f t="shared" ref="C42:F42" si="5">IFERROR(C28/(C35+C36+C29+C30),"")</f>
        <v/>
      </c>
      <c r="D42" s="83" t="str">
        <f t="shared" si="5"/>
        <v/>
      </c>
      <c r="E42" s="83" t="str">
        <f t="shared" si="5"/>
        <v/>
      </c>
      <c r="F42" s="83" t="str">
        <f t="shared" si="5"/>
        <v/>
      </c>
    </row>
    <row r="43" spans="1:6" ht="45" customHeight="1" x14ac:dyDescent="0.25">
      <c r="B43" s="50" t="str">
        <f>IFERROR(IF(B42&gt;0,"Klijent ima kreditnu sposobnost","Klijent nema kreditnu sposobnost"),"")</f>
        <v>Klijent ima kreditnu sposobnost</v>
      </c>
      <c r="C43" s="50" t="str">
        <f t="shared" ref="C43:F43" si="6">IFERROR(IF(C42&gt;0,"Klijent ima kreditnu sposobnost","Klijent nema kreditnu sposobnost"),"")</f>
        <v>Klijent ima kreditnu sposobnost</v>
      </c>
      <c r="D43" s="50" t="str">
        <f t="shared" si="6"/>
        <v>Klijent ima kreditnu sposobnost</v>
      </c>
      <c r="E43" s="50" t="str">
        <f t="shared" si="6"/>
        <v>Klijent ima kreditnu sposobnost</v>
      </c>
      <c r="F43" s="50" t="str">
        <f t="shared" si="6"/>
        <v>Klijent ima kreditnu sposobnost</v>
      </c>
    </row>
  </sheetData>
  <sheetProtection sheet="1" objects="1" scenarios="1" selectLockedCells="1" selectUnlockedCells="1"/>
  <mergeCells count="1">
    <mergeCell ref="A6:F6"/>
  </mergeCells>
  <conditionalFormatting sqref="B42:F42">
    <cfRule type="cellIs" dxfId="1" priority="1" operator="lessThan">
      <formula>0</formula>
    </cfRule>
    <cfRule type="cellIs" dxfId="0" priority="2" operator="greaterThan">
      <formula>0</formula>
    </cfRule>
  </conditionalFormatting>
  <pageMargins left="0.7" right="0.7" top="0.75" bottom="0.75" header="0.3" footer="0.3"/>
  <pageSetup paperSize="9" orientation="portrait" verticalDpi="0" r:id="rId1"/>
  <headerFooter>
    <oddHeader>&amp;C&amp;G</oddHeader>
    <oddFooter>&amp;A</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BBACA-259A-42EA-A5AB-97474E4F7A24}">
  <dimension ref="A13:I47"/>
  <sheetViews>
    <sheetView tabSelected="1" view="pageLayout" topLeftCell="A16" zoomScaleNormal="100" workbookViewId="0">
      <selection activeCell="G35" sqref="G35"/>
    </sheetView>
  </sheetViews>
  <sheetFormatPr defaultRowHeight="15" x14ac:dyDescent="0.25"/>
  <cols>
    <col min="2" max="2" width="8.5703125" customWidth="1"/>
  </cols>
  <sheetData>
    <row r="13" spans="1:9" ht="26.25" x14ac:dyDescent="0.4">
      <c r="A13" s="182" t="s">
        <v>130</v>
      </c>
      <c r="B13" s="182"/>
      <c r="C13" s="182"/>
      <c r="D13" s="182"/>
      <c r="E13" s="182"/>
      <c r="F13" s="182"/>
      <c r="G13" s="182"/>
      <c r="H13" s="182"/>
      <c r="I13" s="182"/>
    </row>
    <row r="16" spans="1:9" x14ac:dyDescent="0.25">
      <c r="B16" t="s">
        <v>255</v>
      </c>
    </row>
    <row r="17" spans="2:4" x14ac:dyDescent="0.25">
      <c r="B17" s="183" t="s">
        <v>256</v>
      </c>
      <c r="C17" s="184" t="s">
        <v>257</v>
      </c>
    </row>
    <row r="18" spans="2:4" x14ac:dyDescent="0.25">
      <c r="B18" s="183" t="s">
        <v>267</v>
      </c>
      <c r="C18" s="184" t="s">
        <v>258</v>
      </c>
    </row>
    <row r="19" spans="2:4" x14ac:dyDescent="0.25">
      <c r="B19" s="183" t="s">
        <v>268</v>
      </c>
      <c r="C19" s="184" t="s">
        <v>259</v>
      </c>
    </row>
    <row r="20" spans="2:4" x14ac:dyDescent="0.25">
      <c r="B20" s="183" t="s">
        <v>269</v>
      </c>
      <c r="C20" s="184" t="s">
        <v>260</v>
      </c>
    </row>
    <row r="21" spans="2:4" x14ac:dyDescent="0.25">
      <c r="B21" s="183" t="s">
        <v>270</v>
      </c>
      <c r="C21" s="184" t="s">
        <v>261</v>
      </c>
    </row>
    <row r="22" spans="2:4" x14ac:dyDescent="0.25">
      <c r="B22" s="183" t="s">
        <v>271</v>
      </c>
      <c r="C22" s="184" t="s">
        <v>262</v>
      </c>
      <c r="D22" s="184"/>
    </row>
    <row r="23" spans="2:4" x14ac:dyDescent="0.25">
      <c r="B23" s="183" t="s">
        <v>272</v>
      </c>
      <c r="C23" s="184" t="s">
        <v>263</v>
      </c>
    </row>
    <row r="24" spans="2:4" x14ac:dyDescent="0.25">
      <c r="B24" s="183" t="s">
        <v>273</v>
      </c>
      <c r="C24" s="184" t="s">
        <v>264</v>
      </c>
    </row>
    <row r="25" spans="2:4" x14ac:dyDescent="0.25">
      <c r="B25" s="183" t="s">
        <v>274</v>
      </c>
      <c r="C25" s="184" t="s">
        <v>265</v>
      </c>
    </row>
    <row r="26" spans="2:4" x14ac:dyDescent="0.25">
      <c r="B26" s="183" t="s">
        <v>275</v>
      </c>
      <c r="C26" s="184" t="s">
        <v>266</v>
      </c>
    </row>
    <row r="40" spans="1:9" ht="14.25" customHeight="1" x14ac:dyDescent="0.25"/>
    <row r="41" spans="1:9" hidden="1" x14ac:dyDescent="0.25"/>
    <row r="42" spans="1:9" hidden="1" x14ac:dyDescent="0.25"/>
    <row r="43" spans="1:9" hidden="1" x14ac:dyDescent="0.25"/>
    <row r="44" spans="1:9" hidden="1" x14ac:dyDescent="0.25"/>
    <row r="45" spans="1:9" hidden="1" x14ac:dyDescent="0.25"/>
    <row r="46" spans="1:9" hidden="1" x14ac:dyDescent="0.25"/>
    <row r="47" spans="1:9" ht="45" customHeight="1" x14ac:dyDescent="0.25">
      <c r="A47" s="181" t="s">
        <v>254</v>
      </c>
      <c r="B47" s="181"/>
      <c r="C47" s="181"/>
      <c r="D47" s="181"/>
      <c r="E47" s="181"/>
      <c r="F47" s="181"/>
      <c r="G47" s="181"/>
      <c r="H47" s="181"/>
      <c r="I47" s="181"/>
    </row>
  </sheetData>
  <sheetProtection sheet="1" objects="1" scenarios="1"/>
  <mergeCells count="2">
    <mergeCell ref="A47:I47"/>
    <mergeCell ref="A13:I13"/>
  </mergeCells>
  <hyperlinks>
    <hyperlink ref="B17:C17" location="'1. Analiza poslovanja'!A1" display="1." xr:uid="{C459F897-38FB-4B50-9A37-68822E517A0D}"/>
    <hyperlink ref="B18:C18" location="'2. Analiza tržišta'!A1" display="2." xr:uid="{334AF55E-D4C8-4A35-865F-2F4164F3063D}"/>
    <hyperlink ref="B19:C19" location="'3. Prihodi od prodaje'!A1" display="3." xr:uid="{3B5E8272-0960-47C0-9DEF-D2353F115F62}"/>
    <hyperlink ref="B20:C20" location="'4. Rashodi poslovanja'!A1" display="4." xr:uid="{176DF1C9-9495-428A-9E6E-55AE2B74DD69}"/>
    <hyperlink ref="B21:C21" location="'5. Zaposlenici'!A1" display="5." xr:uid="{D8752070-FFE2-42BC-B51C-EE230A53210F}"/>
    <hyperlink ref="B22:D22" location="'6. Ulaganja i amortizacija'!A1" display="6." xr:uid="{47682A46-8D18-4D3E-B71D-42C22D35051F}"/>
    <hyperlink ref="B23:C23" location="'7. Izvori financiranja'!A1" display="7." xr:uid="{0537DEBA-8981-4244-8A0B-3C5594FF380F}"/>
    <hyperlink ref="B24:C24" location="'8. Postojeći krediti'!A1" display="8." xr:uid="{14126166-DA0F-4395-BC2C-8C529F342FE1}"/>
    <hyperlink ref="B25:C25" location="'9. Financijski pokazatelji'!A1" display="9." xr:uid="{59B7C27F-3172-4F4B-976E-F21C95D49CA2}"/>
    <hyperlink ref="B26:C26" location="'Management case'!A1" display="10." xr:uid="{611AC1B8-D04D-4CA1-A724-90DE445EE29D}"/>
  </hyperlinks>
  <pageMargins left="0.7" right="0.7" top="0.75" bottom="0.75" header="0.3" footer="0.3"/>
  <pageSetup paperSize="9" orientation="portrait" verticalDpi="0" r:id="rId1"/>
  <headerFooter>
    <oddHeader>&amp;C&amp;G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7FBCE-6B84-4CEA-B71B-87323EFDE6F5}">
  <dimension ref="A3:H123"/>
  <sheetViews>
    <sheetView view="pageLayout" topLeftCell="B1" zoomScaleNormal="100" workbookViewId="0">
      <selection activeCell="D5" sqref="D5"/>
    </sheetView>
  </sheetViews>
  <sheetFormatPr defaultRowHeight="11.25" x14ac:dyDescent="0.2"/>
  <cols>
    <col min="1" max="1" width="9.140625" style="8" hidden="1" customWidth="1"/>
    <col min="2" max="2" width="29.7109375" style="4" customWidth="1"/>
    <col min="3" max="6" width="13.7109375" style="4" customWidth="1"/>
    <col min="7" max="16384" width="9.140625" style="4"/>
  </cols>
  <sheetData>
    <row r="3" spans="1:7" ht="15" x14ac:dyDescent="0.25">
      <c r="B3" s="37" t="s">
        <v>5</v>
      </c>
      <c r="C3" s="37"/>
      <c r="D3" s="37"/>
      <c r="E3" s="37"/>
      <c r="F3" s="37"/>
    </row>
    <row r="4" spans="1:7" ht="12" x14ac:dyDescent="0.2">
      <c r="A4" s="8" t="s">
        <v>12</v>
      </c>
      <c r="B4" s="38" t="s">
        <v>6</v>
      </c>
      <c r="C4" s="39">
        <v>1</v>
      </c>
      <c r="D4" s="39">
        <v>2</v>
      </c>
      <c r="E4" s="39">
        <v>3</v>
      </c>
      <c r="F4" s="39">
        <v>4</v>
      </c>
    </row>
    <row r="5" spans="1:7" x14ac:dyDescent="0.2">
      <c r="A5" s="8" t="s">
        <v>13</v>
      </c>
      <c r="B5" s="26" t="s">
        <v>7</v>
      </c>
      <c r="C5" s="29"/>
      <c r="D5" s="29"/>
      <c r="E5" s="29"/>
      <c r="F5" s="29"/>
    </row>
    <row r="6" spans="1:7" x14ac:dyDescent="0.2">
      <c r="A6" s="8" t="s">
        <v>14</v>
      </c>
      <c r="B6" s="26" t="s">
        <v>8</v>
      </c>
      <c r="C6" s="29"/>
      <c r="D6" s="29"/>
      <c r="E6" s="29"/>
      <c r="F6" s="29"/>
    </row>
    <row r="7" spans="1:7" ht="22.5" x14ac:dyDescent="0.2">
      <c r="A7" s="8" t="s">
        <v>15</v>
      </c>
      <c r="B7" s="28" t="s">
        <v>9</v>
      </c>
      <c r="C7" s="40"/>
      <c r="D7" s="40"/>
      <c r="E7" s="40"/>
      <c r="F7" s="40"/>
    </row>
    <row r="8" spans="1:7" x14ac:dyDescent="0.2">
      <c r="A8" s="8" t="s">
        <v>16</v>
      </c>
      <c r="B8" s="26" t="s">
        <v>10</v>
      </c>
      <c r="C8" s="29"/>
      <c r="D8" s="29"/>
      <c r="E8" s="29"/>
      <c r="F8" s="29"/>
    </row>
    <row r="9" spans="1:7" x14ac:dyDescent="0.2">
      <c r="A9" s="8" t="s">
        <v>17</v>
      </c>
      <c r="B9" s="27" t="s">
        <v>11</v>
      </c>
      <c r="C9" s="29"/>
      <c r="D9" s="29"/>
      <c r="E9" s="29"/>
      <c r="F9" s="29"/>
    </row>
    <row r="10" spans="1:7" ht="33.75" x14ac:dyDescent="0.2">
      <c r="B10" s="28" t="s">
        <v>245</v>
      </c>
      <c r="C10" s="40"/>
      <c r="D10" s="40"/>
      <c r="E10" s="40"/>
      <c r="F10" s="40"/>
    </row>
    <row r="11" spans="1:7" x14ac:dyDescent="0.2">
      <c r="A11" s="8" t="s">
        <v>18</v>
      </c>
    </row>
    <row r="12" spans="1:7" x14ac:dyDescent="0.2">
      <c r="A12" s="8" t="s">
        <v>19</v>
      </c>
      <c r="B12" s="51" t="s">
        <v>250</v>
      </c>
    </row>
    <row r="15" spans="1:7" ht="36" customHeight="1" x14ac:dyDescent="0.2">
      <c r="B15" s="151" t="s">
        <v>251</v>
      </c>
      <c r="C15" s="151"/>
      <c r="D15" s="151"/>
      <c r="E15" s="151"/>
      <c r="F15" s="151"/>
      <c r="G15" s="9"/>
    </row>
    <row r="16" spans="1:7" x14ac:dyDescent="0.2">
      <c r="B16" s="152"/>
      <c r="C16" s="152"/>
      <c r="D16" s="152"/>
      <c r="E16" s="152"/>
      <c r="F16" s="152"/>
      <c r="G16" s="9"/>
    </row>
    <row r="17" spans="2:7" x14ac:dyDescent="0.2">
      <c r="B17" s="152"/>
      <c r="C17" s="152"/>
      <c r="D17" s="152"/>
      <c r="E17" s="152"/>
      <c r="F17" s="152"/>
      <c r="G17" s="9"/>
    </row>
    <row r="18" spans="2:7" x14ac:dyDescent="0.2">
      <c r="B18" s="152"/>
      <c r="C18" s="152"/>
      <c r="D18" s="152"/>
      <c r="E18" s="152"/>
      <c r="F18" s="152"/>
      <c r="G18" s="9"/>
    </row>
    <row r="19" spans="2:7" x14ac:dyDescent="0.2">
      <c r="B19" s="152"/>
      <c r="C19" s="152"/>
      <c r="D19" s="152"/>
      <c r="E19" s="152"/>
      <c r="F19" s="152"/>
      <c r="G19" s="9"/>
    </row>
    <row r="20" spans="2:7" x14ac:dyDescent="0.2">
      <c r="B20" s="152"/>
      <c r="C20" s="152"/>
      <c r="D20" s="152"/>
      <c r="E20" s="152"/>
      <c r="F20" s="152"/>
      <c r="G20" s="9"/>
    </row>
    <row r="21" spans="2:7" x14ac:dyDescent="0.2">
      <c r="B21" s="152"/>
      <c r="C21" s="152"/>
      <c r="D21" s="152"/>
      <c r="E21" s="152"/>
      <c r="F21" s="152"/>
      <c r="G21" s="9"/>
    </row>
    <row r="22" spans="2:7" x14ac:dyDescent="0.2">
      <c r="B22" s="152"/>
      <c r="C22" s="152"/>
      <c r="D22" s="152"/>
      <c r="E22" s="152"/>
      <c r="F22" s="152"/>
      <c r="G22" s="9"/>
    </row>
    <row r="23" spans="2:7" x14ac:dyDescent="0.2">
      <c r="B23" s="152"/>
      <c r="C23" s="152"/>
      <c r="D23" s="152"/>
      <c r="E23" s="152"/>
      <c r="F23" s="152"/>
      <c r="G23" s="9"/>
    </row>
    <row r="24" spans="2:7" x14ac:dyDescent="0.2">
      <c r="B24" s="152"/>
      <c r="C24" s="152"/>
      <c r="D24" s="152"/>
      <c r="E24" s="152"/>
      <c r="F24" s="152"/>
      <c r="G24" s="9"/>
    </row>
    <row r="25" spans="2:7" x14ac:dyDescent="0.2">
      <c r="B25" s="152"/>
      <c r="C25" s="152"/>
      <c r="D25" s="152"/>
      <c r="E25" s="152"/>
      <c r="F25" s="152"/>
      <c r="G25" s="9"/>
    </row>
    <row r="26" spans="2:7" x14ac:dyDescent="0.2">
      <c r="B26" s="152"/>
      <c r="C26" s="152"/>
      <c r="D26" s="152"/>
      <c r="E26" s="152"/>
      <c r="F26" s="152"/>
      <c r="G26" s="9"/>
    </row>
    <row r="27" spans="2:7" x14ac:dyDescent="0.2">
      <c r="B27" s="152"/>
      <c r="C27" s="152"/>
      <c r="D27" s="152"/>
      <c r="E27" s="152"/>
      <c r="F27" s="152"/>
      <c r="G27" s="9"/>
    </row>
    <row r="28" spans="2:7" x14ac:dyDescent="0.2">
      <c r="B28" s="152"/>
      <c r="C28" s="152"/>
      <c r="D28" s="152"/>
      <c r="E28" s="152"/>
      <c r="F28" s="152"/>
      <c r="G28" s="9"/>
    </row>
    <row r="29" spans="2:7" x14ac:dyDescent="0.2">
      <c r="B29" s="9"/>
      <c r="C29" s="9"/>
      <c r="D29" s="9"/>
      <c r="E29" s="9"/>
      <c r="F29" s="9"/>
      <c r="G29" s="9"/>
    </row>
    <row r="32" spans="2:7" x14ac:dyDescent="0.2">
      <c r="B32" s="27" t="s">
        <v>20</v>
      </c>
    </row>
    <row r="33" spans="2:7" x14ac:dyDescent="0.2">
      <c r="B33" s="152"/>
      <c r="C33" s="152"/>
      <c r="D33" s="152"/>
      <c r="E33" s="152"/>
      <c r="F33" s="152"/>
      <c r="G33" s="9"/>
    </row>
    <row r="34" spans="2:7" x14ac:dyDescent="0.2">
      <c r="B34" s="152"/>
      <c r="C34" s="152"/>
      <c r="D34" s="152"/>
      <c r="E34" s="152"/>
      <c r="F34" s="152"/>
      <c r="G34" s="9"/>
    </row>
    <row r="35" spans="2:7" x14ac:dyDescent="0.2">
      <c r="B35" s="152"/>
      <c r="C35" s="152"/>
      <c r="D35" s="152"/>
      <c r="E35" s="152"/>
      <c r="F35" s="152"/>
      <c r="G35" s="9"/>
    </row>
    <row r="36" spans="2:7" x14ac:dyDescent="0.2">
      <c r="B36" s="152"/>
      <c r="C36" s="152"/>
      <c r="D36" s="152"/>
      <c r="E36" s="152"/>
      <c r="F36" s="152"/>
      <c r="G36" s="9"/>
    </row>
    <row r="37" spans="2:7" x14ac:dyDescent="0.2">
      <c r="B37" s="152"/>
      <c r="C37" s="152"/>
      <c r="D37" s="152"/>
      <c r="E37" s="152"/>
      <c r="F37" s="152"/>
      <c r="G37" s="9"/>
    </row>
    <row r="38" spans="2:7" x14ac:dyDescent="0.2">
      <c r="B38" s="152"/>
      <c r="C38" s="152"/>
      <c r="D38" s="152"/>
      <c r="E38" s="152"/>
      <c r="F38" s="152"/>
      <c r="G38" s="9"/>
    </row>
    <row r="39" spans="2:7" x14ac:dyDescent="0.2">
      <c r="B39" s="152"/>
      <c r="C39" s="152"/>
      <c r="D39" s="152"/>
      <c r="E39" s="152"/>
      <c r="F39" s="152"/>
      <c r="G39" s="9"/>
    </row>
    <row r="40" spans="2:7" x14ac:dyDescent="0.2">
      <c r="B40" s="152"/>
      <c r="C40" s="152"/>
      <c r="D40" s="152"/>
      <c r="E40" s="152"/>
      <c r="F40" s="152"/>
      <c r="G40" s="9"/>
    </row>
    <row r="41" spans="2:7" x14ac:dyDescent="0.2">
      <c r="B41" s="152"/>
      <c r="C41" s="152"/>
      <c r="D41" s="152"/>
      <c r="E41" s="152"/>
      <c r="F41" s="152"/>
      <c r="G41" s="9"/>
    </row>
    <row r="42" spans="2:7" x14ac:dyDescent="0.2">
      <c r="B42" s="152"/>
      <c r="C42" s="152"/>
      <c r="D42" s="152"/>
      <c r="E42" s="152"/>
      <c r="F42" s="152"/>
      <c r="G42" s="9"/>
    </row>
    <row r="43" spans="2:7" x14ac:dyDescent="0.2">
      <c r="B43" s="152"/>
      <c r="C43" s="152"/>
      <c r="D43" s="152"/>
      <c r="E43" s="152"/>
      <c r="F43" s="152"/>
      <c r="G43" s="9"/>
    </row>
    <row r="44" spans="2:7" x14ac:dyDescent="0.2">
      <c r="B44" s="152"/>
      <c r="C44" s="152"/>
      <c r="D44" s="152"/>
      <c r="E44" s="152"/>
      <c r="F44" s="152"/>
      <c r="G44" s="9"/>
    </row>
    <row r="45" spans="2:7" x14ac:dyDescent="0.2">
      <c r="B45" s="152"/>
      <c r="C45" s="152"/>
      <c r="D45" s="152"/>
      <c r="E45" s="152"/>
      <c r="F45" s="152"/>
      <c r="G45" s="9"/>
    </row>
    <row r="46" spans="2:7" x14ac:dyDescent="0.2">
      <c r="B46" s="9"/>
      <c r="C46" s="9"/>
      <c r="D46" s="9"/>
      <c r="E46" s="9"/>
      <c r="F46" s="9"/>
      <c r="G46" s="9"/>
    </row>
    <row r="48" spans="2:7" x14ac:dyDescent="0.2">
      <c r="B48" s="27" t="s">
        <v>21</v>
      </c>
    </row>
    <row r="49" spans="2:7" x14ac:dyDescent="0.2">
      <c r="B49" s="152"/>
      <c r="C49" s="152"/>
      <c r="D49" s="152"/>
      <c r="E49" s="152"/>
      <c r="F49" s="152"/>
      <c r="G49" s="9"/>
    </row>
    <row r="50" spans="2:7" x14ac:dyDescent="0.2">
      <c r="B50" s="152"/>
      <c r="C50" s="152"/>
      <c r="D50" s="152"/>
      <c r="E50" s="152"/>
      <c r="F50" s="152"/>
      <c r="G50" s="9"/>
    </row>
    <row r="51" spans="2:7" x14ac:dyDescent="0.2">
      <c r="B51" s="152"/>
      <c r="C51" s="152"/>
      <c r="D51" s="152"/>
      <c r="E51" s="152"/>
      <c r="F51" s="152"/>
      <c r="G51" s="9"/>
    </row>
    <row r="52" spans="2:7" x14ac:dyDescent="0.2">
      <c r="B52" s="152"/>
      <c r="C52" s="152"/>
      <c r="D52" s="152"/>
      <c r="E52" s="152"/>
      <c r="F52" s="152"/>
      <c r="G52" s="9"/>
    </row>
    <row r="53" spans="2:7" x14ac:dyDescent="0.2">
      <c r="B53" s="152"/>
      <c r="C53" s="152"/>
      <c r="D53" s="152"/>
      <c r="E53" s="152"/>
      <c r="F53" s="152"/>
      <c r="G53" s="9"/>
    </row>
    <row r="54" spans="2:7" x14ac:dyDescent="0.2">
      <c r="B54" s="152"/>
      <c r="C54" s="152"/>
      <c r="D54" s="152"/>
      <c r="E54" s="152"/>
      <c r="F54" s="152"/>
      <c r="G54" s="9"/>
    </row>
    <row r="55" spans="2:7" x14ac:dyDescent="0.2">
      <c r="B55" s="152"/>
      <c r="C55" s="152"/>
      <c r="D55" s="152"/>
      <c r="E55" s="152"/>
      <c r="F55" s="152"/>
      <c r="G55" s="9"/>
    </row>
    <row r="56" spans="2:7" x14ac:dyDescent="0.2">
      <c r="B56" s="152"/>
      <c r="C56" s="152"/>
      <c r="D56" s="152"/>
      <c r="E56" s="152"/>
      <c r="F56" s="152"/>
      <c r="G56" s="9"/>
    </row>
    <row r="57" spans="2:7" x14ac:dyDescent="0.2">
      <c r="B57" s="152"/>
      <c r="C57" s="152"/>
      <c r="D57" s="152"/>
      <c r="E57" s="152"/>
      <c r="F57" s="152"/>
      <c r="G57" s="9"/>
    </row>
    <row r="58" spans="2:7" x14ac:dyDescent="0.2">
      <c r="B58" s="152"/>
      <c r="C58" s="152"/>
      <c r="D58" s="152"/>
      <c r="E58" s="152"/>
      <c r="F58" s="152"/>
      <c r="G58" s="9"/>
    </row>
    <row r="59" spans="2:7" x14ac:dyDescent="0.2">
      <c r="B59" s="152"/>
      <c r="C59" s="152"/>
      <c r="D59" s="152"/>
      <c r="E59" s="152"/>
      <c r="F59" s="152"/>
      <c r="G59" s="9"/>
    </row>
    <row r="60" spans="2:7" x14ac:dyDescent="0.2">
      <c r="B60" s="152"/>
      <c r="C60" s="152"/>
      <c r="D60" s="152"/>
      <c r="E60" s="152"/>
      <c r="F60" s="152"/>
      <c r="G60" s="9"/>
    </row>
    <row r="61" spans="2:7" x14ac:dyDescent="0.2">
      <c r="B61" s="152"/>
      <c r="C61" s="152"/>
      <c r="D61" s="152"/>
      <c r="E61" s="152"/>
      <c r="F61" s="152"/>
      <c r="G61" s="9"/>
    </row>
    <row r="62" spans="2:7" x14ac:dyDescent="0.2">
      <c r="B62" s="9"/>
      <c r="C62" s="9"/>
      <c r="D62" s="9"/>
      <c r="E62" s="9"/>
      <c r="F62" s="9"/>
      <c r="G62" s="9"/>
    </row>
    <row r="63" spans="2:7" x14ac:dyDescent="0.2">
      <c r="B63" s="9"/>
      <c r="C63" s="9"/>
      <c r="D63" s="9"/>
      <c r="E63" s="9"/>
      <c r="F63" s="9"/>
      <c r="G63" s="9"/>
    </row>
    <row r="64" spans="2:7" x14ac:dyDescent="0.2">
      <c r="B64" s="9"/>
      <c r="C64" s="9"/>
      <c r="D64" s="9"/>
      <c r="E64" s="9"/>
      <c r="F64" s="9"/>
      <c r="G64" s="9"/>
    </row>
    <row r="65" spans="2:8" ht="41.25" customHeight="1" x14ac:dyDescent="0.2">
      <c r="B65" s="153" t="s">
        <v>252</v>
      </c>
      <c r="C65" s="153"/>
      <c r="D65" s="153"/>
      <c r="E65" s="153"/>
      <c r="F65" s="153"/>
      <c r="G65" s="9"/>
    </row>
    <row r="66" spans="2:8" x14ac:dyDescent="0.2">
      <c r="B66" s="152"/>
      <c r="C66" s="152"/>
      <c r="D66" s="152"/>
      <c r="E66" s="152"/>
      <c r="F66" s="152"/>
      <c r="G66" s="9"/>
      <c r="H66" s="9"/>
    </row>
    <row r="67" spans="2:8" x14ac:dyDescent="0.2">
      <c r="B67" s="152"/>
      <c r="C67" s="152"/>
      <c r="D67" s="152"/>
      <c r="E67" s="152"/>
      <c r="F67" s="152"/>
      <c r="G67" s="9"/>
      <c r="H67" s="9"/>
    </row>
    <row r="68" spans="2:8" x14ac:dyDescent="0.2">
      <c r="B68" s="152"/>
      <c r="C68" s="152"/>
      <c r="D68" s="152"/>
      <c r="E68" s="152"/>
      <c r="F68" s="152"/>
      <c r="G68" s="9"/>
      <c r="H68" s="9"/>
    </row>
    <row r="69" spans="2:8" x14ac:dyDescent="0.2">
      <c r="B69" s="152"/>
      <c r="C69" s="152"/>
      <c r="D69" s="152"/>
      <c r="E69" s="152"/>
      <c r="F69" s="152"/>
      <c r="G69" s="9"/>
      <c r="H69" s="9"/>
    </row>
    <row r="70" spans="2:8" x14ac:dyDescent="0.2">
      <c r="B70" s="152"/>
      <c r="C70" s="152"/>
      <c r="D70" s="152"/>
      <c r="E70" s="152"/>
      <c r="F70" s="152"/>
      <c r="G70" s="9"/>
      <c r="H70" s="9"/>
    </row>
    <row r="71" spans="2:8" x14ac:dyDescent="0.2">
      <c r="B71" s="152"/>
      <c r="C71" s="152"/>
      <c r="D71" s="152"/>
      <c r="E71" s="152"/>
      <c r="F71" s="152"/>
      <c r="G71" s="9"/>
      <c r="H71" s="9"/>
    </row>
    <row r="72" spans="2:8" x14ac:dyDescent="0.2">
      <c r="B72" s="152"/>
      <c r="C72" s="152"/>
      <c r="D72" s="152"/>
      <c r="E72" s="152"/>
      <c r="F72" s="152"/>
      <c r="G72" s="9"/>
      <c r="H72" s="9"/>
    </row>
    <row r="73" spans="2:8" x14ac:dyDescent="0.2">
      <c r="B73" s="152"/>
      <c r="C73" s="152"/>
      <c r="D73" s="152"/>
      <c r="E73" s="152"/>
      <c r="F73" s="152"/>
      <c r="G73" s="9"/>
      <c r="H73" s="9"/>
    </row>
    <row r="74" spans="2:8" x14ac:dyDescent="0.2">
      <c r="B74" s="152"/>
      <c r="C74" s="152"/>
      <c r="D74" s="152"/>
      <c r="E74" s="152"/>
      <c r="F74" s="152"/>
      <c r="G74" s="9"/>
      <c r="H74" s="9"/>
    </row>
    <row r="75" spans="2:8" x14ac:dyDescent="0.2">
      <c r="B75" s="152"/>
      <c r="C75" s="152"/>
      <c r="D75" s="152"/>
      <c r="E75" s="152"/>
      <c r="F75" s="152"/>
      <c r="G75" s="9"/>
      <c r="H75" s="9"/>
    </row>
    <row r="76" spans="2:8" x14ac:dyDescent="0.2">
      <c r="B76" s="152"/>
      <c r="C76" s="152"/>
      <c r="D76" s="152"/>
      <c r="E76" s="152"/>
      <c r="F76" s="152"/>
      <c r="G76" s="9"/>
      <c r="H76" s="9"/>
    </row>
    <row r="77" spans="2:8" x14ac:dyDescent="0.2">
      <c r="B77" s="152"/>
      <c r="C77" s="152"/>
      <c r="D77" s="152"/>
      <c r="E77" s="152"/>
      <c r="F77" s="152"/>
      <c r="G77" s="9"/>
      <c r="H77" s="9"/>
    </row>
    <row r="78" spans="2:8" x14ac:dyDescent="0.2">
      <c r="B78" s="152"/>
      <c r="C78" s="152"/>
      <c r="D78" s="152"/>
      <c r="E78" s="152"/>
      <c r="F78" s="152"/>
      <c r="G78" s="9"/>
      <c r="H78" s="9"/>
    </row>
    <row r="80" spans="2:8" ht="39.75" customHeight="1" x14ac:dyDescent="0.2">
      <c r="B80" s="153" t="s">
        <v>22</v>
      </c>
      <c r="C80" s="153"/>
      <c r="D80" s="153"/>
      <c r="E80" s="153"/>
      <c r="F80" s="153"/>
      <c r="G80" s="9"/>
    </row>
    <row r="81" spans="2:8" x14ac:dyDescent="0.2">
      <c r="B81" s="154"/>
      <c r="C81" s="154"/>
      <c r="D81" s="154"/>
      <c r="E81" s="154"/>
      <c r="F81" s="154"/>
      <c r="G81" s="9"/>
    </row>
    <row r="82" spans="2:8" x14ac:dyDescent="0.2">
      <c r="B82" s="154"/>
      <c r="C82" s="154"/>
      <c r="D82" s="154"/>
      <c r="E82" s="154"/>
      <c r="F82" s="154"/>
      <c r="G82" s="9"/>
    </row>
    <row r="83" spans="2:8" x14ac:dyDescent="0.2">
      <c r="B83" s="154"/>
      <c r="C83" s="154"/>
      <c r="D83" s="154"/>
      <c r="E83" s="154"/>
      <c r="F83" s="154"/>
      <c r="G83" s="9"/>
    </row>
    <row r="84" spans="2:8" x14ac:dyDescent="0.2">
      <c r="B84" s="154"/>
      <c r="C84" s="154"/>
      <c r="D84" s="154"/>
      <c r="E84" s="154"/>
      <c r="F84" s="154"/>
      <c r="G84" s="9"/>
    </row>
    <row r="85" spans="2:8" x14ac:dyDescent="0.2">
      <c r="B85" s="154"/>
      <c r="C85" s="154"/>
      <c r="D85" s="154"/>
      <c r="E85" s="154"/>
      <c r="F85" s="154"/>
      <c r="G85" s="9"/>
    </row>
    <row r="86" spans="2:8" x14ac:dyDescent="0.2">
      <c r="B86" s="154"/>
      <c r="C86" s="154"/>
      <c r="D86" s="154"/>
      <c r="E86" s="154"/>
      <c r="F86" s="154"/>
      <c r="G86" s="9"/>
    </row>
    <row r="87" spans="2:8" x14ac:dyDescent="0.2">
      <c r="B87" s="154"/>
      <c r="C87" s="154"/>
      <c r="D87" s="154"/>
      <c r="E87" s="154"/>
      <c r="F87" s="154"/>
      <c r="G87" s="9"/>
    </row>
    <row r="88" spans="2:8" x14ac:dyDescent="0.2">
      <c r="B88" s="154"/>
      <c r="C88" s="154"/>
      <c r="D88" s="154"/>
      <c r="E88" s="154"/>
      <c r="F88" s="154"/>
      <c r="G88" s="9"/>
    </row>
    <row r="89" spans="2:8" x14ac:dyDescent="0.2">
      <c r="B89" s="154"/>
      <c r="C89" s="154"/>
      <c r="D89" s="154"/>
      <c r="E89" s="154"/>
      <c r="F89" s="154"/>
      <c r="G89" s="9"/>
    </row>
    <row r="90" spans="2:8" x14ac:dyDescent="0.2">
      <c r="B90" s="154"/>
      <c r="C90" s="154"/>
      <c r="D90" s="154"/>
      <c r="E90" s="154"/>
      <c r="F90" s="154"/>
      <c r="G90" s="9"/>
    </row>
    <row r="91" spans="2:8" x14ac:dyDescent="0.2">
      <c r="B91" s="154"/>
      <c r="C91" s="154"/>
      <c r="D91" s="154"/>
      <c r="E91" s="154"/>
      <c r="F91" s="154"/>
      <c r="G91" s="9"/>
    </row>
    <row r="92" spans="2:8" x14ac:dyDescent="0.2">
      <c r="B92" s="154"/>
      <c r="C92" s="154"/>
      <c r="D92" s="154"/>
      <c r="E92" s="154"/>
      <c r="F92" s="154"/>
      <c r="G92" s="9"/>
    </row>
    <row r="93" spans="2:8" x14ac:dyDescent="0.2">
      <c r="B93" s="154"/>
      <c r="C93" s="154"/>
      <c r="D93" s="154"/>
      <c r="E93" s="154"/>
      <c r="F93" s="154"/>
      <c r="G93" s="9"/>
    </row>
    <row r="95" spans="2:8" ht="30" customHeight="1" x14ac:dyDescent="0.2">
      <c r="B95" s="153" t="s">
        <v>23</v>
      </c>
      <c r="C95" s="153"/>
      <c r="D95" s="153"/>
      <c r="E95" s="153"/>
      <c r="F95" s="153"/>
      <c r="G95" s="9"/>
      <c r="H95" s="9"/>
    </row>
    <row r="96" spans="2:8" x14ac:dyDescent="0.2">
      <c r="B96" s="152"/>
      <c r="C96" s="152"/>
      <c r="D96" s="152"/>
      <c r="E96" s="152"/>
      <c r="F96" s="152"/>
      <c r="G96" s="9"/>
    </row>
    <row r="97" spans="2:7" x14ac:dyDescent="0.2">
      <c r="B97" s="152"/>
      <c r="C97" s="152"/>
      <c r="D97" s="152"/>
      <c r="E97" s="152"/>
      <c r="F97" s="152"/>
      <c r="G97" s="9"/>
    </row>
    <row r="98" spans="2:7" x14ac:dyDescent="0.2">
      <c r="B98" s="152"/>
      <c r="C98" s="152"/>
      <c r="D98" s="152"/>
      <c r="E98" s="152"/>
      <c r="F98" s="152"/>
      <c r="G98" s="9"/>
    </row>
    <row r="99" spans="2:7" x14ac:dyDescent="0.2">
      <c r="B99" s="152"/>
      <c r="C99" s="152"/>
      <c r="D99" s="152"/>
      <c r="E99" s="152"/>
      <c r="F99" s="152"/>
      <c r="G99" s="9"/>
    </row>
    <row r="100" spans="2:7" x14ac:dyDescent="0.2">
      <c r="B100" s="152"/>
      <c r="C100" s="152"/>
      <c r="D100" s="152"/>
      <c r="E100" s="152"/>
      <c r="F100" s="152"/>
      <c r="G100" s="9"/>
    </row>
    <row r="101" spans="2:7" x14ac:dyDescent="0.2">
      <c r="B101" s="152"/>
      <c r="C101" s="152"/>
      <c r="D101" s="152"/>
      <c r="E101" s="152"/>
      <c r="F101" s="152"/>
      <c r="G101" s="9"/>
    </row>
    <row r="102" spans="2:7" x14ac:dyDescent="0.2">
      <c r="B102" s="152"/>
      <c r="C102" s="152"/>
      <c r="D102" s="152"/>
      <c r="E102" s="152"/>
      <c r="F102" s="152"/>
      <c r="G102" s="9"/>
    </row>
    <row r="103" spans="2:7" x14ac:dyDescent="0.2">
      <c r="B103" s="152"/>
      <c r="C103" s="152"/>
      <c r="D103" s="152"/>
      <c r="E103" s="152"/>
      <c r="F103" s="152"/>
      <c r="G103" s="9"/>
    </row>
    <row r="104" spans="2:7" x14ac:dyDescent="0.2">
      <c r="B104" s="152"/>
      <c r="C104" s="152"/>
      <c r="D104" s="152"/>
      <c r="E104" s="152"/>
      <c r="F104" s="152"/>
      <c r="G104" s="9"/>
    </row>
    <row r="105" spans="2:7" x14ac:dyDescent="0.2">
      <c r="B105" s="152"/>
      <c r="C105" s="152"/>
      <c r="D105" s="152"/>
      <c r="E105" s="152"/>
      <c r="F105" s="152"/>
      <c r="G105" s="9"/>
    </row>
    <row r="106" spans="2:7" x14ac:dyDescent="0.2">
      <c r="B106" s="152"/>
      <c r="C106" s="152"/>
      <c r="D106" s="152"/>
      <c r="E106" s="152"/>
      <c r="F106" s="152"/>
      <c r="G106" s="9"/>
    </row>
    <row r="107" spans="2:7" x14ac:dyDescent="0.2">
      <c r="B107" s="152"/>
      <c r="C107" s="152"/>
      <c r="D107" s="152"/>
      <c r="E107" s="152"/>
      <c r="F107" s="152"/>
      <c r="G107" s="9"/>
    </row>
    <row r="108" spans="2:7" x14ac:dyDescent="0.2">
      <c r="B108" s="152"/>
      <c r="C108" s="152"/>
      <c r="D108" s="152"/>
      <c r="E108" s="152"/>
      <c r="F108" s="152"/>
      <c r="G108" s="9"/>
    </row>
    <row r="110" spans="2:7" x14ac:dyDescent="0.2">
      <c r="B110" s="27" t="s">
        <v>24</v>
      </c>
    </row>
    <row r="111" spans="2:7" x14ac:dyDescent="0.2">
      <c r="B111" s="152"/>
      <c r="C111" s="152"/>
      <c r="D111" s="152"/>
      <c r="E111" s="152"/>
      <c r="F111" s="152"/>
      <c r="G111" s="9"/>
    </row>
    <row r="112" spans="2:7" x14ac:dyDescent="0.2">
      <c r="B112" s="152"/>
      <c r="C112" s="152"/>
      <c r="D112" s="152"/>
      <c r="E112" s="152"/>
      <c r="F112" s="152"/>
      <c r="G112" s="9"/>
    </row>
    <row r="113" spans="2:7" x14ac:dyDescent="0.2">
      <c r="B113" s="152"/>
      <c r="C113" s="152"/>
      <c r="D113" s="152"/>
      <c r="E113" s="152"/>
      <c r="F113" s="152"/>
      <c r="G113" s="9"/>
    </row>
    <row r="114" spans="2:7" x14ac:dyDescent="0.2">
      <c r="B114" s="152"/>
      <c r="C114" s="152"/>
      <c r="D114" s="152"/>
      <c r="E114" s="152"/>
      <c r="F114" s="152"/>
      <c r="G114" s="9"/>
    </row>
    <row r="115" spans="2:7" x14ac:dyDescent="0.2">
      <c r="B115" s="152"/>
      <c r="C115" s="152"/>
      <c r="D115" s="152"/>
      <c r="E115" s="152"/>
      <c r="F115" s="152"/>
      <c r="G115" s="9"/>
    </row>
    <row r="116" spans="2:7" x14ac:dyDescent="0.2">
      <c r="B116" s="152"/>
      <c r="C116" s="152"/>
      <c r="D116" s="152"/>
      <c r="E116" s="152"/>
      <c r="F116" s="152"/>
      <c r="G116" s="9"/>
    </row>
    <row r="117" spans="2:7" x14ac:dyDescent="0.2">
      <c r="B117" s="152"/>
      <c r="C117" s="152"/>
      <c r="D117" s="152"/>
      <c r="E117" s="152"/>
      <c r="F117" s="152"/>
      <c r="G117" s="9"/>
    </row>
    <row r="118" spans="2:7" x14ac:dyDescent="0.2">
      <c r="B118" s="152"/>
      <c r="C118" s="152"/>
      <c r="D118" s="152"/>
      <c r="E118" s="152"/>
      <c r="F118" s="152"/>
      <c r="G118" s="9"/>
    </row>
    <row r="119" spans="2:7" x14ac:dyDescent="0.2">
      <c r="B119" s="152"/>
      <c r="C119" s="152"/>
      <c r="D119" s="152"/>
      <c r="E119" s="152"/>
      <c r="F119" s="152"/>
      <c r="G119" s="9"/>
    </row>
    <row r="120" spans="2:7" x14ac:dyDescent="0.2">
      <c r="B120" s="152"/>
      <c r="C120" s="152"/>
      <c r="D120" s="152"/>
      <c r="E120" s="152"/>
      <c r="F120" s="152"/>
      <c r="G120" s="9"/>
    </row>
    <row r="121" spans="2:7" x14ac:dyDescent="0.2">
      <c r="B121" s="152"/>
      <c r="C121" s="152"/>
      <c r="D121" s="152"/>
      <c r="E121" s="152"/>
      <c r="F121" s="152"/>
      <c r="G121" s="9"/>
    </row>
    <row r="122" spans="2:7" x14ac:dyDescent="0.2">
      <c r="B122" s="152"/>
      <c r="C122" s="152"/>
      <c r="D122" s="152"/>
      <c r="E122" s="152"/>
      <c r="F122" s="152"/>
      <c r="G122" s="9"/>
    </row>
    <row r="123" spans="2:7" x14ac:dyDescent="0.2">
      <c r="B123" s="30"/>
      <c r="C123" s="30"/>
      <c r="D123" s="30"/>
      <c r="E123" s="30"/>
      <c r="F123" s="30"/>
      <c r="G123" s="9"/>
    </row>
  </sheetData>
  <sheetProtection sheet="1" objects="1" scenarios="1" selectLockedCells="1"/>
  <mergeCells count="11">
    <mergeCell ref="B111:F122"/>
    <mergeCell ref="B96:F108"/>
    <mergeCell ref="B80:F80"/>
    <mergeCell ref="B65:F65"/>
    <mergeCell ref="B95:F95"/>
    <mergeCell ref="B81:F93"/>
    <mergeCell ref="B15:F15"/>
    <mergeCell ref="B16:F28"/>
    <mergeCell ref="B33:F45"/>
    <mergeCell ref="B49:F61"/>
    <mergeCell ref="B66:F78"/>
  </mergeCells>
  <dataValidations count="2">
    <dataValidation type="list" allowBlank="1" showInputMessage="1" showErrorMessage="1" sqref="C7:F7" xr:uid="{E8416F75-528F-4696-8290-8F573A6EF386}">
      <formula1>$A$4:$A$9</formula1>
    </dataValidation>
    <dataValidation type="list" allowBlank="1" showInputMessage="1" showErrorMessage="1" sqref="C10:F10" xr:uid="{11557FA6-306A-4AE6-95A6-A2AC6CA67B25}">
      <formula1>$A$11:$A$12</formula1>
    </dataValidation>
  </dataValidations>
  <pageMargins left="0.7" right="0.7" top="0.75" bottom="0.75" header="0.3" footer="0.3"/>
  <pageSetup paperSize="9" orientation="portrait" verticalDpi="0" r:id="rId1"/>
  <headerFooter>
    <oddHeader>&amp;C&amp;G</oddHeader>
    <oddFooter>&amp;A</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5617C-C249-41D4-8834-F6D56A5FA629}">
  <dimension ref="A3:L76"/>
  <sheetViews>
    <sheetView view="pageLayout" zoomScaleNormal="100" workbookViewId="0">
      <selection activeCell="A65" sqref="A65:I74"/>
    </sheetView>
  </sheetViews>
  <sheetFormatPr defaultRowHeight="11.25" x14ac:dyDescent="0.2"/>
  <cols>
    <col min="1" max="16384" width="9.140625" style="4"/>
  </cols>
  <sheetData>
    <row r="3" spans="1:12" ht="33" customHeight="1" x14ac:dyDescent="0.2">
      <c r="A3" s="155" t="s">
        <v>25</v>
      </c>
      <c r="B3" s="155"/>
      <c r="C3" s="155"/>
      <c r="D3" s="155"/>
      <c r="E3" s="155"/>
      <c r="F3" s="155"/>
      <c r="G3" s="155"/>
      <c r="H3" s="155"/>
      <c r="I3" s="155"/>
      <c r="J3" s="10"/>
      <c r="K3" s="10"/>
      <c r="L3" s="10"/>
    </row>
    <row r="4" spans="1:12" x14ac:dyDescent="0.2">
      <c r="A4" s="152"/>
      <c r="B4" s="152"/>
      <c r="C4" s="152"/>
      <c r="D4" s="152"/>
      <c r="E4" s="152"/>
      <c r="F4" s="152"/>
      <c r="G4" s="152"/>
      <c r="H4" s="152"/>
      <c r="I4" s="152"/>
      <c r="J4" s="10"/>
      <c r="K4" s="10"/>
      <c r="L4" s="10"/>
    </row>
    <row r="5" spans="1:12" x14ac:dyDescent="0.2">
      <c r="A5" s="152"/>
      <c r="B5" s="152"/>
      <c r="C5" s="152"/>
      <c r="D5" s="152"/>
      <c r="E5" s="152"/>
      <c r="F5" s="152"/>
      <c r="G5" s="152"/>
      <c r="H5" s="152"/>
      <c r="I5" s="152"/>
      <c r="J5" s="10"/>
      <c r="K5" s="10"/>
      <c r="L5" s="10"/>
    </row>
    <row r="6" spans="1:12" x14ac:dyDescent="0.2">
      <c r="A6" s="152"/>
      <c r="B6" s="152"/>
      <c r="C6" s="152"/>
      <c r="D6" s="152"/>
      <c r="E6" s="152"/>
      <c r="F6" s="152"/>
      <c r="G6" s="152"/>
      <c r="H6" s="152"/>
      <c r="I6" s="152"/>
      <c r="J6" s="10"/>
      <c r="K6" s="10"/>
      <c r="L6" s="10"/>
    </row>
    <row r="7" spans="1:12" x14ac:dyDescent="0.2">
      <c r="A7" s="152"/>
      <c r="B7" s="152"/>
      <c r="C7" s="152"/>
      <c r="D7" s="152"/>
      <c r="E7" s="152"/>
      <c r="F7" s="152"/>
      <c r="G7" s="152"/>
      <c r="H7" s="152"/>
      <c r="I7" s="152"/>
      <c r="J7" s="10"/>
      <c r="K7" s="10"/>
      <c r="L7" s="10"/>
    </row>
    <row r="8" spans="1:12" x14ac:dyDescent="0.2">
      <c r="A8" s="152"/>
      <c r="B8" s="152"/>
      <c r="C8" s="152"/>
      <c r="D8" s="152"/>
      <c r="E8" s="152"/>
      <c r="F8" s="152"/>
      <c r="G8" s="152"/>
      <c r="H8" s="152"/>
      <c r="I8" s="152"/>
      <c r="J8" s="10"/>
      <c r="K8" s="10"/>
      <c r="L8" s="10"/>
    </row>
    <row r="9" spans="1:12" x14ac:dyDescent="0.2">
      <c r="A9" s="152"/>
      <c r="B9" s="152"/>
      <c r="C9" s="152"/>
      <c r="D9" s="152"/>
      <c r="E9" s="152"/>
      <c r="F9" s="152"/>
      <c r="G9" s="152"/>
      <c r="H9" s="152"/>
      <c r="I9" s="152"/>
      <c r="J9" s="10"/>
      <c r="K9" s="10"/>
      <c r="L9" s="10"/>
    </row>
    <row r="10" spans="1:12" x14ac:dyDescent="0.2">
      <c r="A10" s="152"/>
      <c r="B10" s="152"/>
      <c r="C10" s="152"/>
      <c r="D10" s="152"/>
      <c r="E10" s="152"/>
      <c r="F10" s="152"/>
      <c r="G10" s="152"/>
      <c r="H10" s="152"/>
      <c r="I10" s="152"/>
      <c r="J10" s="10"/>
      <c r="K10" s="10"/>
      <c r="L10" s="10"/>
    </row>
    <row r="11" spans="1:12" x14ac:dyDescent="0.2">
      <c r="A11" s="152"/>
      <c r="B11" s="152"/>
      <c r="C11" s="152"/>
      <c r="D11" s="152"/>
      <c r="E11" s="152"/>
      <c r="F11" s="152"/>
      <c r="G11" s="152"/>
      <c r="H11" s="152"/>
      <c r="I11" s="152"/>
      <c r="J11" s="10"/>
      <c r="K11" s="10"/>
      <c r="L11" s="10"/>
    </row>
    <row r="12" spans="1:12" x14ac:dyDescent="0.2">
      <c r="A12" s="152"/>
      <c r="B12" s="152"/>
      <c r="C12" s="152"/>
      <c r="D12" s="152"/>
      <c r="E12" s="152"/>
      <c r="F12" s="152"/>
      <c r="G12" s="152"/>
      <c r="H12" s="152"/>
      <c r="I12" s="152"/>
      <c r="J12" s="10"/>
      <c r="K12" s="10"/>
      <c r="L12" s="10"/>
    </row>
    <row r="13" spans="1:12" x14ac:dyDescent="0.2">
      <c r="A13" s="152"/>
      <c r="B13" s="152"/>
      <c r="C13" s="152"/>
      <c r="D13" s="152"/>
      <c r="E13" s="152"/>
      <c r="F13" s="152"/>
      <c r="G13" s="152"/>
      <c r="H13" s="152"/>
      <c r="I13" s="152"/>
    </row>
    <row r="14" spans="1:12" ht="30" customHeight="1" x14ac:dyDescent="0.2">
      <c r="A14" s="155" t="s">
        <v>26</v>
      </c>
      <c r="B14" s="155"/>
      <c r="C14" s="155"/>
      <c r="D14" s="155"/>
      <c r="E14" s="155"/>
      <c r="F14" s="155"/>
      <c r="G14" s="155"/>
      <c r="H14" s="155"/>
      <c r="I14" s="155"/>
      <c r="J14" s="10"/>
      <c r="K14" s="10"/>
      <c r="L14" s="10"/>
    </row>
    <row r="15" spans="1:12" x14ac:dyDescent="0.2">
      <c r="A15" s="152"/>
      <c r="B15" s="152"/>
      <c r="C15" s="152"/>
      <c r="D15" s="152"/>
      <c r="E15" s="152"/>
      <c r="F15" s="152"/>
      <c r="G15" s="152"/>
      <c r="H15" s="152"/>
      <c r="I15" s="152"/>
      <c r="J15" s="10"/>
      <c r="K15" s="10"/>
      <c r="L15" s="10"/>
    </row>
    <row r="16" spans="1:12" x14ac:dyDescent="0.2">
      <c r="A16" s="152"/>
      <c r="B16" s="152"/>
      <c r="C16" s="152"/>
      <c r="D16" s="152"/>
      <c r="E16" s="152"/>
      <c r="F16" s="152"/>
      <c r="G16" s="152"/>
      <c r="H16" s="152"/>
      <c r="I16" s="152"/>
      <c r="J16" s="10"/>
      <c r="K16" s="10"/>
      <c r="L16" s="10"/>
    </row>
    <row r="17" spans="1:12" x14ac:dyDescent="0.2">
      <c r="A17" s="152"/>
      <c r="B17" s="152"/>
      <c r="C17" s="152"/>
      <c r="D17" s="152"/>
      <c r="E17" s="152"/>
      <c r="F17" s="152"/>
      <c r="G17" s="152"/>
      <c r="H17" s="152"/>
      <c r="I17" s="152"/>
      <c r="J17" s="10"/>
      <c r="K17" s="10"/>
      <c r="L17" s="10"/>
    </row>
    <row r="18" spans="1:12" x14ac:dyDescent="0.2">
      <c r="A18" s="152"/>
      <c r="B18" s="152"/>
      <c r="C18" s="152"/>
      <c r="D18" s="152"/>
      <c r="E18" s="152"/>
      <c r="F18" s="152"/>
      <c r="G18" s="152"/>
      <c r="H18" s="152"/>
      <c r="I18" s="152"/>
      <c r="J18" s="10"/>
      <c r="K18" s="10"/>
      <c r="L18" s="10"/>
    </row>
    <row r="19" spans="1:12" x14ac:dyDescent="0.2">
      <c r="A19" s="152"/>
      <c r="B19" s="152"/>
      <c r="C19" s="152"/>
      <c r="D19" s="152"/>
      <c r="E19" s="152"/>
      <c r="F19" s="152"/>
      <c r="G19" s="152"/>
      <c r="H19" s="152"/>
      <c r="I19" s="152"/>
      <c r="J19" s="10"/>
      <c r="K19" s="10"/>
      <c r="L19" s="10"/>
    </row>
    <row r="20" spans="1:12" x14ac:dyDescent="0.2">
      <c r="A20" s="152"/>
      <c r="B20" s="152"/>
      <c r="C20" s="152"/>
      <c r="D20" s="152"/>
      <c r="E20" s="152"/>
      <c r="F20" s="152"/>
      <c r="G20" s="152"/>
      <c r="H20" s="152"/>
      <c r="I20" s="152"/>
      <c r="J20" s="10"/>
      <c r="K20" s="10"/>
      <c r="L20" s="10"/>
    </row>
    <row r="21" spans="1:12" x14ac:dyDescent="0.2">
      <c r="A21" s="152"/>
      <c r="B21" s="152"/>
      <c r="C21" s="152"/>
      <c r="D21" s="152"/>
      <c r="E21" s="152"/>
      <c r="F21" s="152"/>
      <c r="G21" s="152"/>
      <c r="H21" s="152"/>
      <c r="I21" s="152"/>
      <c r="J21" s="10"/>
      <c r="K21" s="10"/>
      <c r="L21" s="10"/>
    </row>
    <row r="22" spans="1:12" x14ac:dyDescent="0.2">
      <c r="A22" s="152"/>
      <c r="B22" s="152"/>
      <c r="C22" s="152"/>
      <c r="D22" s="152"/>
      <c r="E22" s="152"/>
      <c r="F22" s="152"/>
      <c r="G22" s="152"/>
      <c r="H22" s="152"/>
      <c r="I22" s="152"/>
      <c r="J22" s="10"/>
      <c r="K22" s="10"/>
      <c r="L22" s="10"/>
    </row>
    <row r="23" spans="1:12" x14ac:dyDescent="0.2">
      <c r="A23" s="152"/>
      <c r="B23" s="152"/>
      <c r="C23" s="152"/>
      <c r="D23" s="152"/>
      <c r="E23" s="152"/>
      <c r="F23" s="152"/>
      <c r="G23" s="152"/>
      <c r="H23" s="152"/>
      <c r="I23" s="152"/>
      <c r="J23" s="10"/>
      <c r="K23" s="10"/>
      <c r="L23" s="10"/>
    </row>
    <row r="25" spans="1:12" ht="35.25" customHeight="1" x14ac:dyDescent="0.2">
      <c r="A25" s="155" t="s">
        <v>27</v>
      </c>
      <c r="B25" s="155"/>
      <c r="C25" s="155"/>
      <c r="D25" s="155"/>
      <c r="E25" s="155"/>
      <c r="F25" s="155"/>
      <c r="G25" s="155"/>
      <c r="H25" s="155"/>
      <c r="I25" s="155"/>
      <c r="J25" s="10"/>
      <c r="K25" s="10"/>
      <c r="L25" s="10"/>
    </row>
    <row r="26" spans="1:12" x14ac:dyDescent="0.2">
      <c r="A26" s="152"/>
      <c r="B26" s="152"/>
      <c r="C26" s="152"/>
      <c r="D26" s="152"/>
      <c r="E26" s="152"/>
      <c r="F26" s="152"/>
      <c r="G26" s="152"/>
      <c r="H26" s="152"/>
      <c r="I26" s="152"/>
      <c r="J26" s="10"/>
      <c r="K26" s="10"/>
      <c r="L26" s="10"/>
    </row>
    <row r="27" spans="1:12" x14ac:dyDescent="0.2">
      <c r="A27" s="152"/>
      <c r="B27" s="152"/>
      <c r="C27" s="152"/>
      <c r="D27" s="152"/>
      <c r="E27" s="152"/>
      <c r="F27" s="152"/>
      <c r="G27" s="152"/>
      <c r="H27" s="152"/>
      <c r="I27" s="152"/>
      <c r="J27" s="10"/>
      <c r="K27" s="10"/>
      <c r="L27" s="10"/>
    </row>
    <row r="28" spans="1:12" x14ac:dyDescent="0.2">
      <c r="A28" s="152"/>
      <c r="B28" s="152"/>
      <c r="C28" s="152"/>
      <c r="D28" s="152"/>
      <c r="E28" s="152"/>
      <c r="F28" s="152"/>
      <c r="G28" s="152"/>
      <c r="H28" s="152"/>
      <c r="I28" s="152"/>
      <c r="J28" s="10"/>
      <c r="K28" s="10"/>
      <c r="L28" s="10"/>
    </row>
    <row r="29" spans="1:12" x14ac:dyDescent="0.2">
      <c r="A29" s="152"/>
      <c r="B29" s="152"/>
      <c r="C29" s="152"/>
      <c r="D29" s="152"/>
      <c r="E29" s="152"/>
      <c r="F29" s="152"/>
      <c r="G29" s="152"/>
      <c r="H29" s="152"/>
      <c r="I29" s="152"/>
      <c r="J29" s="10"/>
      <c r="K29" s="10"/>
      <c r="L29" s="10"/>
    </row>
    <row r="30" spans="1:12" x14ac:dyDescent="0.2">
      <c r="A30" s="152"/>
      <c r="B30" s="152"/>
      <c r="C30" s="152"/>
      <c r="D30" s="152"/>
      <c r="E30" s="152"/>
      <c r="F30" s="152"/>
      <c r="G30" s="152"/>
      <c r="H30" s="152"/>
      <c r="I30" s="152"/>
      <c r="J30" s="10"/>
      <c r="K30" s="10"/>
      <c r="L30" s="10"/>
    </row>
    <row r="31" spans="1:12" x14ac:dyDescent="0.2">
      <c r="A31" s="152"/>
      <c r="B31" s="152"/>
      <c r="C31" s="152"/>
      <c r="D31" s="152"/>
      <c r="E31" s="152"/>
      <c r="F31" s="152"/>
      <c r="G31" s="152"/>
      <c r="H31" s="152"/>
      <c r="I31" s="152"/>
      <c r="J31" s="10"/>
      <c r="K31" s="10"/>
      <c r="L31" s="10"/>
    </row>
    <row r="32" spans="1:12" x14ac:dyDescent="0.2">
      <c r="A32" s="152"/>
      <c r="B32" s="152"/>
      <c r="C32" s="152"/>
      <c r="D32" s="152"/>
      <c r="E32" s="152"/>
      <c r="F32" s="152"/>
      <c r="G32" s="152"/>
      <c r="H32" s="152"/>
      <c r="I32" s="152"/>
      <c r="J32" s="10"/>
      <c r="K32" s="10"/>
      <c r="L32" s="10"/>
    </row>
    <row r="33" spans="1:12" x14ac:dyDescent="0.2">
      <c r="A33" s="152"/>
      <c r="B33" s="152"/>
      <c r="C33" s="152"/>
      <c r="D33" s="152"/>
      <c r="E33" s="152"/>
      <c r="F33" s="152"/>
      <c r="G33" s="152"/>
      <c r="H33" s="152"/>
      <c r="I33" s="152"/>
      <c r="J33" s="10"/>
      <c r="K33" s="10"/>
      <c r="L33" s="10"/>
    </row>
    <row r="34" spans="1:12" x14ac:dyDescent="0.2">
      <c r="A34" s="152"/>
      <c r="B34" s="152"/>
      <c r="C34" s="152"/>
      <c r="D34" s="152"/>
      <c r="E34" s="152"/>
      <c r="F34" s="152"/>
      <c r="G34" s="152"/>
      <c r="H34" s="152"/>
      <c r="I34" s="152"/>
      <c r="J34" s="10"/>
      <c r="K34" s="10"/>
      <c r="L34" s="10"/>
    </row>
    <row r="35" spans="1:12" x14ac:dyDescent="0.2">
      <c r="A35" s="152"/>
      <c r="B35" s="152"/>
      <c r="C35" s="152"/>
      <c r="D35" s="152"/>
      <c r="E35" s="152"/>
      <c r="F35" s="152"/>
      <c r="G35" s="152"/>
      <c r="H35" s="152"/>
      <c r="I35" s="152"/>
      <c r="J35" s="10"/>
      <c r="K35" s="10"/>
      <c r="L35" s="10"/>
    </row>
    <row r="37" spans="1:12" x14ac:dyDescent="0.2">
      <c r="A37" s="156" t="s">
        <v>28</v>
      </c>
      <c r="B37" s="156"/>
      <c r="C37" s="156"/>
      <c r="D37" s="156"/>
      <c r="E37" s="156"/>
      <c r="F37" s="156"/>
      <c r="G37" s="156"/>
      <c r="H37" s="156"/>
      <c r="I37" s="156"/>
    </row>
    <row r="38" spans="1:12" x14ac:dyDescent="0.2">
      <c r="A38" s="152"/>
      <c r="B38" s="152"/>
      <c r="C38" s="152"/>
      <c r="D38" s="152"/>
      <c r="E38" s="152"/>
      <c r="F38" s="152"/>
      <c r="G38" s="152"/>
      <c r="H38" s="152"/>
      <c r="I38" s="152"/>
      <c r="J38" s="10"/>
      <c r="K38" s="10"/>
      <c r="L38" s="10"/>
    </row>
    <row r="39" spans="1:12" x14ac:dyDescent="0.2">
      <c r="A39" s="152"/>
      <c r="B39" s="152"/>
      <c r="C39" s="152"/>
      <c r="D39" s="152"/>
      <c r="E39" s="152"/>
      <c r="F39" s="152"/>
      <c r="G39" s="152"/>
      <c r="H39" s="152"/>
      <c r="I39" s="152"/>
      <c r="J39" s="10"/>
      <c r="K39" s="10"/>
      <c r="L39" s="10"/>
    </row>
    <row r="40" spans="1:12" x14ac:dyDescent="0.2">
      <c r="A40" s="152"/>
      <c r="B40" s="152"/>
      <c r="C40" s="152"/>
      <c r="D40" s="152"/>
      <c r="E40" s="152"/>
      <c r="F40" s="152"/>
      <c r="G40" s="152"/>
      <c r="H40" s="152"/>
      <c r="I40" s="152"/>
      <c r="J40" s="10"/>
      <c r="K40" s="10"/>
      <c r="L40" s="10"/>
    </row>
    <row r="41" spans="1:12" x14ac:dyDescent="0.2">
      <c r="A41" s="152"/>
      <c r="B41" s="152"/>
      <c r="C41" s="152"/>
      <c r="D41" s="152"/>
      <c r="E41" s="152"/>
      <c r="F41" s="152"/>
      <c r="G41" s="152"/>
      <c r="H41" s="152"/>
      <c r="I41" s="152"/>
      <c r="J41" s="10"/>
      <c r="K41" s="10"/>
      <c r="L41" s="10"/>
    </row>
    <row r="42" spans="1:12" x14ac:dyDescent="0.2">
      <c r="A42" s="152"/>
      <c r="B42" s="152"/>
      <c r="C42" s="152"/>
      <c r="D42" s="152"/>
      <c r="E42" s="152"/>
      <c r="F42" s="152"/>
      <c r="G42" s="152"/>
      <c r="H42" s="152"/>
      <c r="I42" s="152"/>
      <c r="J42" s="10"/>
      <c r="K42" s="10"/>
      <c r="L42" s="10"/>
    </row>
    <row r="43" spans="1:12" x14ac:dyDescent="0.2">
      <c r="A43" s="152"/>
      <c r="B43" s="152"/>
      <c r="C43" s="152"/>
      <c r="D43" s="152"/>
      <c r="E43" s="152"/>
      <c r="F43" s="152"/>
      <c r="G43" s="152"/>
      <c r="H43" s="152"/>
      <c r="I43" s="152"/>
      <c r="J43" s="10"/>
      <c r="K43" s="10"/>
      <c r="L43" s="10"/>
    </row>
    <row r="44" spans="1:12" x14ac:dyDescent="0.2">
      <c r="A44" s="152"/>
      <c r="B44" s="152"/>
      <c r="C44" s="152"/>
      <c r="D44" s="152"/>
      <c r="E44" s="152"/>
      <c r="F44" s="152"/>
      <c r="G44" s="152"/>
      <c r="H44" s="152"/>
      <c r="I44" s="152"/>
      <c r="J44" s="10"/>
      <c r="K44" s="10"/>
      <c r="L44" s="10"/>
    </row>
    <row r="45" spans="1:12" x14ac:dyDescent="0.2">
      <c r="A45" s="152"/>
      <c r="B45" s="152"/>
      <c r="C45" s="152"/>
      <c r="D45" s="152"/>
      <c r="E45" s="152"/>
      <c r="F45" s="152"/>
      <c r="G45" s="152"/>
      <c r="H45" s="152"/>
      <c r="I45" s="152"/>
      <c r="J45" s="10"/>
      <c r="K45" s="10"/>
      <c r="L45" s="10"/>
    </row>
    <row r="46" spans="1:12" x14ac:dyDescent="0.2">
      <c r="A46" s="152"/>
      <c r="B46" s="152"/>
      <c r="C46" s="152"/>
      <c r="D46" s="152"/>
      <c r="E46" s="152"/>
      <c r="F46" s="152"/>
      <c r="G46" s="152"/>
      <c r="H46" s="152"/>
      <c r="I46" s="152"/>
      <c r="J46" s="10"/>
      <c r="K46" s="10"/>
      <c r="L46" s="10"/>
    </row>
    <row r="47" spans="1:12" x14ac:dyDescent="0.2">
      <c r="A47" s="152"/>
      <c r="B47" s="152"/>
      <c r="C47" s="152"/>
      <c r="D47" s="152"/>
      <c r="E47" s="152"/>
      <c r="F47" s="152"/>
      <c r="G47" s="152"/>
      <c r="H47" s="152"/>
      <c r="I47" s="152"/>
      <c r="J47" s="10"/>
      <c r="K47" s="10"/>
      <c r="L47" s="10"/>
    </row>
    <row r="49" spans="1:12" ht="30.75" customHeight="1" x14ac:dyDescent="0.2">
      <c r="A49" s="155" t="s">
        <v>29</v>
      </c>
      <c r="B49" s="155"/>
      <c r="C49" s="155"/>
      <c r="D49" s="155"/>
      <c r="E49" s="155"/>
      <c r="F49" s="155"/>
      <c r="G49" s="155"/>
      <c r="H49" s="155"/>
      <c r="I49" s="155"/>
      <c r="J49" s="10"/>
      <c r="K49" s="10"/>
      <c r="L49" s="10"/>
    </row>
    <row r="50" spans="1:12" x14ac:dyDescent="0.2">
      <c r="A50" s="152"/>
      <c r="B50" s="152"/>
      <c r="C50" s="152"/>
      <c r="D50" s="152"/>
      <c r="E50" s="152"/>
      <c r="F50" s="152"/>
      <c r="G50" s="152"/>
      <c r="H50" s="152"/>
      <c r="I50" s="152"/>
      <c r="J50" s="10"/>
      <c r="K50" s="10"/>
      <c r="L50" s="10"/>
    </row>
    <row r="51" spans="1:12" x14ac:dyDescent="0.2">
      <c r="A51" s="152"/>
      <c r="B51" s="152"/>
      <c r="C51" s="152"/>
      <c r="D51" s="152"/>
      <c r="E51" s="152"/>
      <c r="F51" s="152"/>
      <c r="G51" s="152"/>
      <c r="H51" s="152"/>
      <c r="I51" s="152"/>
      <c r="J51" s="10"/>
      <c r="K51" s="10"/>
      <c r="L51" s="10"/>
    </row>
    <row r="52" spans="1:12" x14ac:dyDescent="0.2">
      <c r="A52" s="152"/>
      <c r="B52" s="152"/>
      <c r="C52" s="152"/>
      <c r="D52" s="152"/>
      <c r="E52" s="152"/>
      <c r="F52" s="152"/>
      <c r="G52" s="152"/>
      <c r="H52" s="152"/>
      <c r="I52" s="152"/>
      <c r="J52" s="10"/>
      <c r="K52" s="10"/>
      <c r="L52" s="10"/>
    </row>
    <row r="53" spans="1:12" x14ac:dyDescent="0.2">
      <c r="A53" s="152"/>
      <c r="B53" s="152"/>
      <c r="C53" s="152"/>
      <c r="D53" s="152"/>
      <c r="E53" s="152"/>
      <c r="F53" s="152"/>
      <c r="G53" s="152"/>
      <c r="H53" s="152"/>
      <c r="I53" s="152"/>
      <c r="J53" s="10"/>
      <c r="K53" s="10"/>
      <c r="L53" s="10"/>
    </row>
    <row r="54" spans="1:12" x14ac:dyDescent="0.2">
      <c r="A54" s="152"/>
      <c r="B54" s="152"/>
      <c r="C54" s="152"/>
      <c r="D54" s="152"/>
      <c r="E54" s="152"/>
      <c r="F54" s="152"/>
      <c r="G54" s="152"/>
      <c r="H54" s="152"/>
      <c r="I54" s="152"/>
      <c r="J54" s="10"/>
      <c r="K54" s="10"/>
      <c r="L54" s="10"/>
    </row>
    <row r="55" spans="1:12" x14ac:dyDescent="0.2">
      <c r="A55" s="152"/>
      <c r="B55" s="152"/>
      <c r="C55" s="152"/>
      <c r="D55" s="152"/>
      <c r="E55" s="152"/>
      <c r="F55" s="152"/>
      <c r="G55" s="152"/>
      <c r="H55" s="152"/>
      <c r="I55" s="152"/>
      <c r="J55" s="10"/>
      <c r="K55" s="10"/>
      <c r="L55" s="10"/>
    </row>
    <row r="56" spans="1:12" x14ac:dyDescent="0.2">
      <c r="A56" s="152"/>
      <c r="B56" s="152"/>
      <c r="C56" s="152"/>
      <c r="D56" s="152"/>
      <c r="E56" s="152"/>
      <c r="F56" s="152"/>
      <c r="G56" s="152"/>
      <c r="H56" s="152"/>
      <c r="I56" s="152"/>
      <c r="J56" s="10"/>
      <c r="K56" s="10"/>
      <c r="L56" s="10"/>
    </row>
    <row r="57" spans="1:12" x14ac:dyDescent="0.2">
      <c r="A57" s="152"/>
      <c r="B57" s="152"/>
      <c r="C57" s="152"/>
      <c r="D57" s="152"/>
      <c r="E57" s="152"/>
      <c r="F57" s="152"/>
      <c r="G57" s="152"/>
      <c r="H57" s="152"/>
      <c r="I57" s="152"/>
      <c r="J57" s="10"/>
      <c r="K57" s="10"/>
      <c r="L57" s="10"/>
    </row>
    <row r="58" spans="1:12" x14ac:dyDescent="0.2">
      <c r="A58" s="152"/>
      <c r="B58" s="152"/>
      <c r="C58" s="152"/>
      <c r="D58" s="152"/>
      <c r="E58" s="152"/>
      <c r="F58" s="152"/>
      <c r="G58" s="152"/>
      <c r="H58" s="152"/>
      <c r="I58" s="152"/>
      <c r="J58" s="10"/>
      <c r="K58" s="10"/>
      <c r="L58" s="10"/>
    </row>
    <row r="59" spans="1:12" x14ac:dyDescent="0.2">
      <c r="A59" s="152"/>
      <c r="B59" s="152"/>
      <c r="C59" s="152"/>
      <c r="D59" s="152"/>
      <c r="E59" s="152"/>
      <c r="F59" s="152"/>
      <c r="G59" s="152"/>
      <c r="H59" s="152"/>
      <c r="I59" s="152"/>
      <c r="J59" s="10"/>
      <c r="K59" s="10"/>
      <c r="L59" s="10"/>
    </row>
    <row r="64" spans="1:12" ht="33" customHeight="1" x14ac:dyDescent="0.2">
      <c r="A64" s="155" t="s">
        <v>30</v>
      </c>
      <c r="B64" s="155"/>
      <c r="C64" s="155"/>
      <c r="D64" s="155"/>
      <c r="E64" s="155"/>
      <c r="F64" s="155"/>
      <c r="G64" s="155"/>
      <c r="H64" s="155"/>
      <c r="I64" s="155"/>
      <c r="J64" s="10"/>
      <c r="K64" s="10"/>
      <c r="L64" s="10"/>
    </row>
    <row r="65" spans="1:12" x14ac:dyDescent="0.2">
      <c r="A65" s="152"/>
      <c r="B65" s="152"/>
      <c r="C65" s="152"/>
      <c r="D65" s="152"/>
      <c r="E65" s="152"/>
      <c r="F65" s="152"/>
      <c r="G65" s="152"/>
      <c r="H65" s="152"/>
      <c r="I65" s="152"/>
      <c r="J65" s="10"/>
      <c r="K65" s="10"/>
      <c r="L65" s="10"/>
    </row>
    <row r="66" spans="1:12" x14ac:dyDescent="0.2">
      <c r="A66" s="152"/>
      <c r="B66" s="152"/>
      <c r="C66" s="152"/>
      <c r="D66" s="152"/>
      <c r="E66" s="152"/>
      <c r="F66" s="152"/>
      <c r="G66" s="152"/>
      <c r="H66" s="152"/>
      <c r="I66" s="152"/>
      <c r="J66" s="10"/>
      <c r="K66" s="10"/>
      <c r="L66" s="10"/>
    </row>
    <row r="67" spans="1:12" x14ac:dyDescent="0.2">
      <c r="A67" s="152"/>
      <c r="B67" s="152"/>
      <c r="C67" s="152"/>
      <c r="D67" s="152"/>
      <c r="E67" s="152"/>
      <c r="F67" s="152"/>
      <c r="G67" s="152"/>
      <c r="H67" s="152"/>
      <c r="I67" s="152"/>
      <c r="J67" s="10"/>
      <c r="K67" s="10"/>
      <c r="L67" s="10"/>
    </row>
    <row r="68" spans="1:12" x14ac:dyDescent="0.2">
      <c r="A68" s="152"/>
      <c r="B68" s="152"/>
      <c r="C68" s="152"/>
      <c r="D68" s="152"/>
      <c r="E68" s="152"/>
      <c r="F68" s="152"/>
      <c r="G68" s="152"/>
      <c r="H68" s="152"/>
      <c r="I68" s="152"/>
      <c r="J68" s="10"/>
      <c r="K68" s="10"/>
      <c r="L68" s="10"/>
    </row>
    <row r="69" spans="1:12" x14ac:dyDescent="0.2">
      <c r="A69" s="152"/>
      <c r="B69" s="152"/>
      <c r="C69" s="152"/>
      <c r="D69" s="152"/>
      <c r="E69" s="152"/>
      <c r="F69" s="152"/>
      <c r="G69" s="152"/>
      <c r="H69" s="152"/>
      <c r="I69" s="152"/>
      <c r="J69" s="10"/>
      <c r="K69" s="10"/>
      <c r="L69" s="10"/>
    </row>
    <row r="70" spans="1:12" x14ac:dyDescent="0.2">
      <c r="A70" s="152"/>
      <c r="B70" s="152"/>
      <c r="C70" s="152"/>
      <c r="D70" s="152"/>
      <c r="E70" s="152"/>
      <c r="F70" s="152"/>
      <c r="G70" s="152"/>
      <c r="H70" s="152"/>
      <c r="I70" s="152"/>
      <c r="J70" s="10"/>
      <c r="K70" s="10"/>
      <c r="L70" s="10"/>
    </row>
    <row r="71" spans="1:12" x14ac:dyDescent="0.2">
      <c r="A71" s="152"/>
      <c r="B71" s="152"/>
      <c r="C71" s="152"/>
      <c r="D71" s="152"/>
      <c r="E71" s="152"/>
      <c r="F71" s="152"/>
      <c r="G71" s="152"/>
      <c r="H71" s="152"/>
      <c r="I71" s="152"/>
      <c r="J71" s="10"/>
      <c r="K71" s="10"/>
      <c r="L71" s="10"/>
    </row>
    <row r="72" spans="1:12" x14ac:dyDescent="0.2">
      <c r="A72" s="152"/>
      <c r="B72" s="152"/>
      <c r="C72" s="152"/>
      <c r="D72" s="152"/>
      <c r="E72" s="152"/>
      <c r="F72" s="152"/>
      <c r="G72" s="152"/>
      <c r="H72" s="152"/>
      <c r="I72" s="152"/>
      <c r="J72" s="10"/>
      <c r="K72" s="10"/>
      <c r="L72" s="10"/>
    </row>
    <row r="73" spans="1:12" x14ac:dyDescent="0.2">
      <c r="A73" s="152"/>
      <c r="B73" s="152"/>
      <c r="C73" s="152"/>
      <c r="D73" s="152"/>
      <c r="E73" s="152"/>
      <c r="F73" s="152"/>
      <c r="G73" s="152"/>
      <c r="H73" s="152"/>
      <c r="I73" s="152"/>
      <c r="J73" s="10"/>
      <c r="K73" s="10"/>
      <c r="L73" s="10"/>
    </row>
    <row r="74" spans="1:12" x14ac:dyDescent="0.2">
      <c r="A74" s="152"/>
      <c r="B74" s="152"/>
      <c r="C74" s="152"/>
      <c r="D74" s="152"/>
      <c r="E74" s="152"/>
      <c r="F74" s="152"/>
      <c r="G74" s="152"/>
      <c r="H74" s="152"/>
      <c r="I74" s="152"/>
      <c r="J74" s="10"/>
      <c r="K74" s="10"/>
      <c r="L74" s="10"/>
    </row>
    <row r="75" spans="1:12" x14ac:dyDescent="0.2">
      <c r="A75" s="10"/>
      <c r="B75" s="10"/>
      <c r="C75" s="10"/>
      <c r="D75" s="10"/>
      <c r="E75" s="10"/>
      <c r="F75" s="10"/>
      <c r="G75" s="10"/>
      <c r="H75" s="10"/>
      <c r="I75" s="10"/>
      <c r="J75" s="10"/>
      <c r="K75" s="10"/>
      <c r="L75" s="10"/>
    </row>
    <row r="76" spans="1:12" x14ac:dyDescent="0.2">
      <c r="A76" s="10"/>
      <c r="B76" s="10"/>
      <c r="C76" s="10"/>
      <c r="D76" s="10"/>
      <c r="E76" s="10"/>
      <c r="F76" s="10"/>
      <c r="G76" s="10"/>
      <c r="H76" s="10"/>
      <c r="I76" s="10"/>
      <c r="J76" s="10"/>
      <c r="K76" s="10"/>
      <c r="L76" s="10"/>
    </row>
  </sheetData>
  <sheetProtection sheet="1" objects="1" scenarios="1" selectLockedCells="1"/>
  <mergeCells count="12">
    <mergeCell ref="A65:I74"/>
    <mergeCell ref="A4:I13"/>
    <mergeCell ref="A14:I14"/>
    <mergeCell ref="A26:I35"/>
    <mergeCell ref="A37:I37"/>
    <mergeCell ref="A38:I47"/>
    <mergeCell ref="A49:I49"/>
    <mergeCell ref="A3:I3"/>
    <mergeCell ref="A15:I23"/>
    <mergeCell ref="A25:I25"/>
    <mergeCell ref="A50:I59"/>
    <mergeCell ref="A64:I64"/>
  </mergeCells>
  <pageMargins left="0.7" right="0.7" top="0.75" bottom="0.75" header="0.3" footer="0.3"/>
  <pageSetup paperSize="9" orientation="portrait" verticalDpi="0" r:id="rId1"/>
  <headerFooter>
    <oddHeader>&amp;C&amp;G</oddHeader>
    <oddFooter>&amp;A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08E39-E769-43A2-BD1F-1F52F51027B0}">
  <dimension ref="A2:O58"/>
  <sheetViews>
    <sheetView view="pageLayout" zoomScaleNormal="100" workbookViewId="0">
      <selection activeCell="G56" sqref="G56"/>
    </sheetView>
  </sheetViews>
  <sheetFormatPr defaultColWidth="9.140625" defaultRowHeight="11.25" x14ac:dyDescent="0.2"/>
  <cols>
    <col min="1" max="1" width="13.28515625" style="26" customWidth="1"/>
    <col min="2" max="2" width="4.7109375" style="26" customWidth="1"/>
    <col min="3" max="15" width="5.140625" style="26" customWidth="1"/>
    <col min="16" max="16384" width="9.140625" style="26"/>
  </cols>
  <sheetData>
    <row r="2" spans="1:15" ht="28.5" customHeight="1" x14ac:dyDescent="0.2">
      <c r="A2" s="153" t="s">
        <v>31</v>
      </c>
      <c r="B2" s="153"/>
      <c r="C2" s="153"/>
      <c r="D2" s="153"/>
      <c r="E2" s="153"/>
      <c r="F2" s="153"/>
      <c r="G2" s="153"/>
      <c r="H2" s="153"/>
      <c r="I2" s="153"/>
      <c r="J2" s="153"/>
      <c r="K2" s="153"/>
      <c r="L2" s="153"/>
      <c r="M2" s="153"/>
      <c r="N2" s="153"/>
      <c r="O2" s="153"/>
    </row>
    <row r="3" spans="1:15" x14ac:dyDescent="0.2">
      <c r="A3" s="152"/>
      <c r="B3" s="152"/>
      <c r="C3" s="152"/>
      <c r="D3" s="152"/>
      <c r="E3" s="152"/>
      <c r="F3" s="152"/>
      <c r="G3" s="152"/>
      <c r="H3" s="152"/>
      <c r="I3" s="152"/>
      <c r="J3" s="152"/>
      <c r="K3" s="152"/>
      <c r="L3" s="152"/>
      <c r="M3" s="152"/>
      <c r="N3" s="152"/>
      <c r="O3" s="152"/>
    </row>
    <row r="4" spans="1:15" x14ac:dyDescent="0.2">
      <c r="A4" s="152"/>
      <c r="B4" s="152"/>
      <c r="C4" s="152"/>
      <c r="D4" s="152"/>
      <c r="E4" s="152"/>
      <c r="F4" s="152"/>
      <c r="G4" s="152"/>
      <c r="H4" s="152"/>
      <c r="I4" s="152"/>
      <c r="J4" s="152"/>
      <c r="K4" s="152"/>
      <c r="L4" s="152"/>
      <c r="M4" s="152"/>
      <c r="N4" s="152"/>
      <c r="O4" s="152"/>
    </row>
    <row r="5" spans="1:15" x14ac:dyDescent="0.2">
      <c r="A5" s="152"/>
      <c r="B5" s="152"/>
      <c r="C5" s="152"/>
      <c r="D5" s="152"/>
      <c r="E5" s="152"/>
      <c r="F5" s="152"/>
      <c r="G5" s="152"/>
      <c r="H5" s="152"/>
      <c r="I5" s="152"/>
      <c r="J5" s="152"/>
      <c r="K5" s="152"/>
      <c r="L5" s="152"/>
      <c r="M5" s="152"/>
      <c r="N5" s="152"/>
      <c r="O5" s="152"/>
    </row>
    <row r="6" spans="1:15" x14ac:dyDescent="0.2">
      <c r="A6" s="152"/>
      <c r="B6" s="152"/>
      <c r="C6" s="152"/>
      <c r="D6" s="152"/>
      <c r="E6" s="152"/>
      <c r="F6" s="152"/>
      <c r="G6" s="152"/>
      <c r="H6" s="152"/>
      <c r="I6" s="152"/>
      <c r="J6" s="152"/>
      <c r="K6" s="152"/>
      <c r="L6" s="152"/>
      <c r="M6" s="152"/>
      <c r="N6" s="152"/>
      <c r="O6" s="152"/>
    </row>
    <row r="7" spans="1:15" x14ac:dyDescent="0.2">
      <c r="A7" s="152"/>
      <c r="B7" s="152"/>
      <c r="C7" s="152"/>
      <c r="D7" s="152"/>
      <c r="E7" s="152"/>
      <c r="F7" s="152"/>
      <c r="G7" s="152"/>
      <c r="H7" s="152"/>
      <c r="I7" s="152"/>
      <c r="J7" s="152"/>
      <c r="K7" s="152"/>
      <c r="L7" s="152"/>
      <c r="M7" s="152"/>
      <c r="N7" s="152"/>
      <c r="O7" s="152"/>
    </row>
    <row r="8" spans="1:15" x14ac:dyDescent="0.2">
      <c r="A8" s="152"/>
      <c r="B8" s="152"/>
      <c r="C8" s="152"/>
      <c r="D8" s="152"/>
      <c r="E8" s="152"/>
      <c r="F8" s="152"/>
      <c r="G8" s="152"/>
      <c r="H8" s="152"/>
      <c r="I8" s="152"/>
      <c r="J8" s="152"/>
      <c r="K8" s="152"/>
      <c r="L8" s="152"/>
      <c r="M8" s="152"/>
      <c r="N8" s="152"/>
      <c r="O8" s="152"/>
    </row>
    <row r="9" spans="1:15" x14ac:dyDescent="0.2">
      <c r="A9" s="152"/>
      <c r="B9" s="152"/>
      <c r="C9" s="152"/>
      <c r="D9" s="152"/>
      <c r="E9" s="152"/>
      <c r="F9" s="152"/>
      <c r="G9" s="152"/>
      <c r="H9" s="152"/>
      <c r="I9" s="152"/>
      <c r="J9" s="152"/>
      <c r="K9" s="152"/>
      <c r="L9" s="152"/>
      <c r="M9" s="152"/>
      <c r="N9" s="152"/>
      <c r="O9" s="152"/>
    </row>
    <row r="10" spans="1:15" x14ac:dyDescent="0.2">
      <c r="A10" s="152"/>
      <c r="B10" s="152"/>
      <c r="C10" s="152"/>
      <c r="D10" s="152"/>
      <c r="E10" s="152"/>
      <c r="F10" s="152"/>
      <c r="G10" s="152"/>
      <c r="H10" s="152"/>
      <c r="I10" s="152"/>
      <c r="J10" s="152"/>
      <c r="K10" s="152"/>
      <c r="L10" s="152"/>
      <c r="M10" s="152"/>
      <c r="N10" s="152"/>
      <c r="O10" s="152"/>
    </row>
    <row r="11" spans="1:15" x14ac:dyDescent="0.2">
      <c r="A11" s="152"/>
      <c r="B11" s="152"/>
      <c r="C11" s="152"/>
      <c r="D11" s="152"/>
      <c r="E11" s="152"/>
      <c r="F11" s="152"/>
      <c r="G11" s="152"/>
      <c r="H11" s="152"/>
      <c r="I11" s="152"/>
      <c r="J11" s="152"/>
      <c r="K11" s="152"/>
      <c r="L11" s="152"/>
      <c r="M11" s="152"/>
      <c r="N11" s="152"/>
      <c r="O11" s="152"/>
    </row>
    <row r="12" spans="1:15" x14ac:dyDescent="0.2">
      <c r="A12" s="152"/>
      <c r="B12" s="152"/>
      <c r="C12" s="152"/>
      <c r="D12" s="152"/>
      <c r="E12" s="152"/>
      <c r="F12" s="152"/>
      <c r="G12" s="152"/>
      <c r="H12" s="152"/>
      <c r="I12" s="152"/>
      <c r="J12" s="152"/>
      <c r="K12" s="152"/>
      <c r="L12" s="152"/>
      <c r="M12" s="152"/>
      <c r="N12" s="152"/>
      <c r="O12" s="152"/>
    </row>
    <row r="14" spans="1:15" ht="15" x14ac:dyDescent="0.25">
      <c r="A14" s="163" t="s">
        <v>32</v>
      </c>
      <c r="B14" s="164"/>
      <c r="C14" s="164"/>
      <c r="D14" s="164"/>
      <c r="E14" s="164"/>
      <c r="F14" s="164"/>
      <c r="G14" s="164"/>
      <c r="H14" s="164"/>
      <c r="I14" s="164"/>
      <c r="J14" s="164"/>
      <c r="K14" s="164"/>
      <c r="L14" s="164"/>
      <c r="M14" s="164"/>
      <c r="N14" s="164"/>
      <c r="O14" s="165"/>
    </row>
    <row r="15" spans="1:15" s="31" customFormat="1" x14ac:dyDescent="0.25">
      <c r="A15" s="161" t="s">
        <v>33</v>
      </c>
      <c r="B15" s="161" t="s">
        <v>49</v>
      </c>
      <c r="C15" s="160" t="s">
        <v>48</v>
      </c>
      <c r="D15" s="160"/>
      <c r="E15" s="160"/>
      <c r="F15" s="160"/>
      <c r="G15" s="160"/>
      <c r="H15" s="160"/>
      <c r="I15" s="160"/>
      <c r="J15" s="160"/>
      <c r="K15" s="160"/>
      <c r="L15" s="160"/>
      <c r="M15" s="160"/>
      <c r="N15" s="160"/>
      <c r="O15" s="41"/>
    </row>
    <row r="16" spans="1:15" s="31" customFormat="1" x14ac:dyDescent="0.25">
      <c r="A16" s="161"/>
      <c r="B16" s="161"/>
      <c r="C16" s="52" t="s">
        <v>35</v>
      </c>
      <c r="D16" s="52" t="s">
        <v>36</v>
      </c>
      <c r="E16" s="52" t="s">
        <v>37</v>
      </c>
      <c r="F16" s="52" t="s">
        <v>38</v>
      </c>
      <c r="G16" s="52" t="s">
        <v>39</v>
      </c>
      <c r="H16" s="52" t="s">
        <v>40</v>
      </c>
      <c r="I16" s="52" t="s">
        <v>41</v>
      </c>
      <c r="J16" s="52" t="s">
        <v>42</v>
      </c>
      <c r="K16" s="52" t="s">
        <v>43</v>
      </c>
      <c r="L16" s="52" t="s">
        <v>44</v>
      </c>
      <c r="M16" s="52" t="s">
        <v>45</v>
      </c>
      <c r="N16" s="52" t="s">
        <v>46</v>
      </c>
      <c r="O16" s="52" t="s">
        <v>47</v>
      </c>
    </row>
    <row r="17" spans="1:15" x14ac:dyDescent="0.2">
      <c r="A17" s="35"/>
      <c r="B17" s="35"/>
      <c r="C17" s="34"/>
      <c r="D17" s="34"/>
      <c r="E17" s="34"/>
      <c r="F17" s="34"/>
      <c r="G17" s="34"/>
      <c r="H17" s="34"/>
      <c r="I17" s="34"/>
      <c r="J17" s="34"/>
      <c r="K17" s="34"/>
      <c r="L17" s="34"/>
      <c r="M17" s="34"/>
      <c r="N17" s="34"/>
      <c r="O17" s="42">
        <f>SUM(C17:N17)</f>
        <v>0</v>
      </c>
    </row>
    <row r="18" spans="1:15" x14ac:dyDescent="0.2">
      <c r="A18" s="35"/>
      <c r="B18" s="35"/>
      <c r="C18" s="34"/>
      <c r="D18" s="34"/>
      <c r="E18" s="34"/>
      <c r="F18" s="34"/>
      <c r="G18" s="34"/>
      <c r="H18" s="34"/>
      <c r="I18" s="34"/>
      <c r="J18" s="34"/>
      <c r="K18" s="34"/>
      <c r="L18" s="34"/>
      <c r="M18" s="34"/>
      <c r="N18" s="34"/>
      <c r="O18" s="42">
        <f t="shared" ref="O18:O25" si="0">SUM(C18:N18)</f>
        <v>0</v>
      </c>
    </row>
    <row r="19" spans="1:15" x14ac:dyDescent="0.2">
      <c r="A19" s="35"/>
      <c r="B19" s="35"/>
      <c r="C19" s="34"/>
      <c r="D19" s="34"/>
      <c r="E19" s="34"/>
      <c r="F19" s="34"/>
      <c r="G19" s="34"/>
      <c r="H19" s="34"/>
      <c r="I19" s="34"/>
      <c r="J19" s="34"/>
      <c r="K19" s="34"/>
      <c r="L19" s="34"/>
      <c r="M19" s="34"/>
      <c r="N19" s="34"/>
      <c r="O19" s="42">
        <f t="shared" si="0"/>
        <v>0</v>
      </c>
    </row>
    <row r="20" spans="1:15" x14ac:dyDescent="0.2">
      <c r="A20" s="35"/>
      <c r="B20" s="35"/>
      <c r="C20" s="34"/>
      <c r="D20" s="34"/>
      <c r="E20" s="34"/>
      <c r="F20" s="34"/>
      <c r="G20" s="34"/>
      <c r="H20" s="34"/>
      <c r="I20" s="34"/>
      <c r="J20" s="34"/>
      <c r="K20" s="34"/>
      <c r="L20" s="34"/>
      <c r="M20" s="34"/>
      <c r="N20" s="34"/>
      <c r="O20" s="42">
        <f t="shared" si="0"/>
        <v>0</v>
      </c>
    </row>
    <row r="21" spans="1:15" x14ac:dyDescent="0.2">
      <c r="A21" s="35"/>
      <c r="B21" s="35"/>
      <c r="C21" s="34"/>
      <c r="D21" s="34"/>
      <c r="E21" s="34"/>
      <c r="F21" s="34"/>
      <c r="G21" s="34"/>
      <c r="H21" s="34"/>
      <c r="I21" s="34"/>
      <c r="J21" s="34"/>
      <c r="K21" s="34"/>
      <c r="L21" s="34"/>
      <c r="M21" s="34"/>
      <c r="N21" s="34"/>
      <c r="O21" s="42">
        <f t="shared" si="0"/>
        <v>0</v>
      </c>
    </row>
    <row r="22" spans="1:15" x14ac:dyDescent="0.2">
      <c r="A22" s="35"/>
      <c r="B22" s="35"/>
      <c r="C22" s="34"/>
      <c r="D22" s="34"/>
      <c r="E22" s="34"/>
      <c r="F22" s="34"/>
      <c r="G22" s="34"/>
      <c r="H22" s="34"/>
      <c r="I22" s="34"/>
      <c r="J22" s="34"/>
      <c r="K22" s="34"/>
      <c r="L22" s="34"/>
      <c r="M22" s="34"/>
      <c r="N22" s="34"/>
      <c r="O22" s="42">
        <f t="shared" si="0"/>
        <v>0</v>
      </c>
    </row>
    <row r="23" spans="1:15" x14ac:dyDescent="0.2">
      <c r="A23" s="35"/>
      <c r="B23" s="35"/>
      <c r="C23" s="34"/>
      <c r="D23" s="34"/>
      <c r="E23" s="34"/>
      <c r="F23" s="34"/>
      <c r="G23" s="34"/>
      <c r="H23" s="34"/>
      <c r="I23" s="34"/>
      <c r="J23" s="34"/>
      <c r="K23" s="34"/>
      <c r="L23" s="34"/>
      <c r="M23" s="34"/>
      <c r="N23" s="34"/>
      <c r="O23" s="42">
        <f t="shared" si="0"/>
        <v>0</v>
      </c>
    </row>
    <row r="24" spans="1:15" x14ac:dyDescent="0.2">
      <c r="A24" s="35"/>
      <c r="B24" s="35"/>
      <c r="C24" s="34"/>
      <c r="D24" s="34"/>
      <c r="E24" s="34"/>
      <c r="F24" s="34"/>
      <c r="G24" s="34"/>
      <c r="H24" s="34"/>
      <c r="I24" s="34"/>
      <c r="J24" s="34"/>
      <c r="K24" s="34"/>
      <c r="L24" s="34"/>
      <c r="M24" s="34"/>
      <c r="N24" s="34"/>
      <c r="O24" s="42">
        <f t="shared" si="0"/>
        <v>0</v>
      </c>
    </row>
    <row r="25" spans="1:15" x14ac:dyDescent="0.2">
      <c r="A25" s="35"/>
      <c r="B25" s="35"/>
      <c r="C25" s="34"/>
      <c r="D25" s="34"/>
      <c r="E25" s="34"/>
      <c r="F25" s="34"/>
      <c r="G25" s="34"/>
      <c r="H25" s="34"/>
      <c r="I25" s="34"/>
      <c r="J25" s="34"/>
      <c r="K25" s="34"/>
      <c r="L25" s="34"/>
      <c r="M25" s="34"/>
      <c r="N25" s="34"/>
      <c r="O25" s="42">
        <f t="shared" si="0"/>
        <v>0</v>
      </c>
    </row>
    <row r="26" spans="1:15" x14ac:dyDescent="0.2">
      <c r="C26" s="32"/>
      <c r="D26" s="32"/>
      <c r="E26" s="32"/>
      <c r="F26" s="32"/>
      <c r="G26" s="32"/>
      <c r="H26" s="32"/>
      <c r="I26" s="32"/>
      <c r="J26" s="32"/>
      <c r="K26" s="32"/>
      <c r="L26" s="32"/>
      <c r="M26" s="32"/>
      <c r="N26" s="32"/>
    </row>
    <row r="27" spans="1:15" ht="15" x14ac:dyDescent="0.25">
      <c r="A27" s="163" t="s">
        <v>50</v>
      </c>
      <c r="B27" s="164"/>
      <c r="C27" s="164"/>
      <c r="D27" s="164"/>
      <c r="E27" s="164"/>
      <c r="F27" s="164"/>
      <c r="G27" s="164"/>
      <c r="H27" s="164"/>
      <c r="I27" s="164"/>
      <c r="J27" s="164"/>
      <c r="K27" s="164"/>
      <c r="L27" s="164"/>
      <c r="M27" s="164"/>
      <c r="N27" s="165"/>
    </row>
    <row r="28" spans="1:15" x14ac:dyDescent="0.2">
      <c r="A28" s="161" t="s">
        <v>33</v>
      </c>
      <c r="B28" s="161" t="s">
        <v>49</v>
      </c>
      <c r="C28" s="162" t="s">
        <v>48</v>
      </c>
      <c r="D28" s="162"/>
      <c r="E28" s="162"/>
      <c r="F28" s="162"/>
      <c r="G28" s="162"/>
      <c r="H28" s="162"/>
      <c r="I28" s="162"/>
      <c r="J28" s="162"/>
      <c r="K28" s="162"/>
      <c r="L28" s="162"/>
      <c r="M28" s="162"/>
      <c r="N28" s="162"/>
      <c r="O28" s="33"/>
    </row>
    <row r="29" spans="1:15" x14ac:dyDescent="0.2">
      <c r="A29" s="161"/>
      <c r="B29" s="161"/>
      <c r="C29" s="53" t="s">
        <v>35</v>
      </c>
      <c r="D29" s="53" t="s">
        <v>36</v>
      </c>
      <c r="E29" s="53" t="s">
        <v>37</v>
      </c>
      <c r="F29" s="53" t="s">
        <v>38</v>
      </c>
      <c r="G29" s="53" t="s">
        <v>39</v>
      </c>
      <c r="H29" s="53" t="s">
        <v>40</v>
      </c>
      <c r="I29" s="53" t="s">
        <v>41</v>
      </c>
      <c r="J29" s="53" t="s">
        <v>42</v>
      </c>
      <c r="K29" s="53" t="s">
        <v>43</v>
      </c>
      <c r="L29" s="53" t="s">
        <v>44</v>
      </c>
      <c r="M29" s="53" t="s">
        <v>45</v>
      </c>
      <c r="N29" s="53" t="s">
        <v>46</v>
      </c>
      <c r="O29" s="33"/>
    </row>
    <row r="30" spans="1:15" x14ac:dyDescent="0.2">
      <c r="A30" s="36" t="str">
        <f t="shared" ref="A30:B38" si="1">IF(ISBLANK(A17), "", A17)</f>
        <v/>
      </c>
      <c r="B30" s="36" t="str">
        <f t="shared" si="1"/>
        <v/>
      </c>
      <c r="C30" s="34"/>
      <c r="D30" s="34"/>
      <c r="E30" s="34"/>
      <c r="F30" s="34"/>
      <c r="G30" s="34"/>
      <c r="H30" s="34"/>
      <c r="I30" s="34"/>
      <c r="J30" s="34"/>
      <c r="K30" s="34"/>
      <c r="L30" s="34"/>
      <c r="M30" s="34"/>
      <c r="N30" s="34"/>
    </row>
    <row r="31" spans="1:15" x14ac:dyDescent="0.2">
      <c r="A31" s="36" t="str">
        <f t="shared" si="1"/>
        <v/>
      </c>
      <c r="B31" s="36" t="str">
        <f t="shared" si="1"/>
        <v/>
      </c>
      <c r="C31" s="34"/>
      <c r="D31" s="34"/>
      <c r="E31" s="34"/>
      <c r="F31" s="34"/>
      <c r="G31" s="34"/>
      <c r="H31" s="34"/>
      <c r="I31" s="34"/>
      <c r="J31" s="34"/>
      <c r="K31" s="34"/>
      <c r="L31" s="34"/>
      <c r="M31" s="34"/>
      <c r="N31" s="34"/>
    </row>
    <row r="32" spans="1:15" x14ac:dyDescent="0.2">
      <c r="A32" s="36" t="str">
        <f t="shared" si="1"/>
        <v/>
      </c>
      <c r="B32" s="36" t="str">
        <f t="shared" si="1"/>
        <v/>
      </c>
      <c r="C32" s="34"/>
      <c r="D32" s="34"/>
      <c r="E32" s="34"/>
      <c r="F32" s="34"/>
      <c r="G32" s="34"/>
      <c r="H32" s="34"/>
      <c r="I32" s="34"/>
      <c r="J32" s="34"/>
      <c r="K32" s="34"/>
      <c r="L32" s="34"/>
      <c r="M32" s="34"/>
      <c r="N32" s="34"/>
    </row>
    <row r="33" spans="1:15" x14ac:dyDescent="0.2">
      <c r="A33" s="36" t="str">
        <f t="shared" si="1"/>
        <v/>
      </c>
      <c r="B33" s="36" t="str">
        <f t="shared" si="1"/>
        <v/>
      </c>
      <c r="C33" s="34"/>
      <c r="D33" s="34"/>
      <c r="E33" s="34"/>
      <c r="F33" s="34"/>
      <c r="G33" s="34"/>
      <c r="H33" s="34"/>
      <c r="I33" s="34"/>
      <c r="J33" s="34"/>
      <c r="K33" s="34"/>
      <c r="L33" s="34"/>
      <c r="M33" s="34"/>
      <c r="N33" s="34"/>
    </row>
    <row r="34" spans="1:15" x14ac:dyDescent="0.2">
      <c r="A34" s="36" t="str">
        <f t="shared" si="1"/>
        <v/>
      </c>
      <c r="B34" s="36" t="str">
        <f t="shared" si="1"/>
        <v/>
      </c>
      <c r="C34" s="34"/>
      <c r="D34" s="34"/>
      <c r="E34" s="34"/>
      <c r="F34" s="34"/>
      <c r="G34" s="34"/>
      <c r="H34" s="34"/>
      <c r="I34" s="34"/>
      <c r="J34" s="34"/>
      <c r="K34" s="34"/>
      <c r="L34" s="34"/>
      <c r="M34" s="34"/>
      <c r="N34" s="34"/>
    </row>
    <row r="35" spans="1:15" x14ac:dyDescent="0.2">
      <c r="A35" s="36" t="str">
        <f t="shared" si="1"/>
        <v/>
      </c>
      <c r="B35" s="36" t="str">
        <f t="shared" si="1"/>
        <v/>
      </c>
      <c r="C35" s="34"/>
      <c r="D35" s="34"/>
      <c r="E35" s="34"/>
      <c r="F35" s="34"/>
      <c r="G35" s="34"/>
      <c r="H35" s="34"/>
      <c r="I35" s="34"/>
      <c r="J35" s="34"/>
      <c r="K35" s="34"/>
      <c r="L35" s="34"/>
      <c r="M35" s="34"/>
      <c r="N35" s="34"/>
    </row>
    <row r="36" spans="1:15" x14ac:dyDescent="0.2">
      <c r="A36" s="36" t="str">
        <f t="shared" si="1"/>
        <v/>
      </c>
      <c r="B36" s="36" t="str">
        <f t="shared" si="1"/>
        <v/>
      </c>
      <c r="C36" s="34"/>
      <c r="D36" s="34"/>
      <c r="E36" s="34"/>
      <c r="F36" s="34"/>
      <c r="G36" s="34"/>
      <c r="H36" s="34"/>
      <c r="I36" s="34"/>
      <c r="J36" s="34"/>
      <c r="K36" s="34"/>
      <c r="L36" s="34"/>
      <c r="M36" s="34"/>
      <c r="N36" s="34"/>
    </row>
    <row r="37" spans="1:15" x14ac:dyDescent="0.2">
      <c r="A37" s="36" t="str">
        <f t="shared" si="1"/>
        <v/>
      </c>
      <c r="B37" s="36" t="str">
        <f t="shared" si="1"/>
        <v/>
      </c>
      <c r="C37" s="34"/>
      <c r="D37" s="34"/>
      <c r="E37" s="34"/>
      <c r="F37" s="34"/>
      <c r="G37" s="34"/>
      <c r="H37" s="34"/>
      <c r="I37" s="34"/>
      <c r="J37" s="34"/>
      <c r="K37" s="34"/>
      <c r="L37" s="34"/>
      <c r="M37" s="34"/>
      <c r="N37" s="34"/>
    </row>
    <row r="38" spans="1:15" x14ac:dyDescent="0.2">
      <c r="A38" s="36" t="str">
        <f t="shared" si="1"/>
        <v/>
      </c>
      <c r="B38" s="36" t="str">
        <f t="shared" si="1"/>
        <v/>
      </c>
      <c r="C38" s="34"/>
      <c r="D38" s="34"/>
      <c r="E38" s="34"/>
      <c r="F38" s="34"/>
      <c r="G38" s="34"/>
      <c r="H38" s="34"/>
      <c r="I38" s="34"/>
      <c r="J38" s="34"/>
      <c r="K38" s="34"/>
      <c r="L38" s="34"/>
      <c r="M38" s="34"/>
      <c r="N38" s="34"/>
    </row>
    <row r="40" spans="1:15" ht="15" x14ac:dyDescent="0.25">
      <c r="A40" s="166" t="s">
        <v>51</v>
      </c>
      <c r="B40" s="166"/>
      <c r="C40" s="166"/>
      <c r="D40" s="166"/>
      <c r="E40" s="166"/>
      <c r="F40" s="166"/>
      <c r="G40" s="166"/>
      <c r="H40" s="166"/>
      <c r="I40" s="166"/>
      <c r="J40" s="166"/>
      <c r="K40" s="166"/>
      <c r="L40" s="166"/>
      <c r="M40" s="166"/>
      <c r="N40" s="166"/>
      <c r="O40" s="166"/>
    </row>
    <row r="41" spans="1:15" x14ac:dyDescent="0.2">
      <c r="A41" s="161" t="s">
        <v>33</v>
      </c>
      <c r="B41" s="161" t="s">
        <v>49</v>
      </c>
      <c r="C41" s="160" t="s">
        <v>48</v>
      </c>
      <c r="D41" s="160"/>
      <c r="E41" s="160"/>
      <c r="F41" s="160"/>
      <c r="G41" s="160"/>
      <c r="H41" s="160"/>
      <c r="I41" s="160"/>
      <c r="J41" s="160"/>
      <c r="K41" s="160"/>
      <c r="L41" s="160"/>
      <c r="M41" s="160"/>
      <c r="N41" s="160"/>
      <c r="O41" s="41"/>
    </row>
    <row r="42" spans="1:15" x14ac:dyDescent="0.2">
      <c r="A42" s="167"/>
      <c r="B42" s="167"/>
      <c r="C42" s="88" t="s">
        <v>35</v>
      </c>
      <c r="D42" s="88" t="s">
        <v>36</v>
      </c>
      <c r="E42" s="88" t="s">
        <v>37</v>
      </c>
      <c r="F42" s="88" t="s">
        <v>38</v>
      </c>
      <c r="G42" s="88" t="s">
        <v>39</v>
      </c>
      <c r="H42" s="88" t="s">
        <v>40</v>
      </c>
      <c r="I42" s="88" t="s">
        <v>41</v>
      </c>
      <c r="J42" s="88" t="s">
        <v>42</v>
      </c>
      <c r="K42" s="88" t="s">
        <v>43</v>
      </c>
      <c r="L42" s="88" t="s">
        <v>44</v>
      </c>
      <c r="M42" s="88" t="s">
        <v>45</v>
      </c>
      <c r="N42" s="88" t="s">
        <v>46</v>
      </c>
      <c r="O42" s="88" t="s">
        <v>47</v>
      </c>
    </row>
    <row r="43" spans="1:15" x14ac:dyDescent="0.2">
      <c r="A43" s="89" t="str">
        <f t="shared" ref="A43:B51" si="2">IF(ISBLANK(A17), "", A17)</f>
        <v/>
      </c>
      <c r="B43" s="89" t="str">
        <f t="shared" si="2"/>
        <v/>
      </c>
      <c r="C43" s="90">
        <f t="shared" ref="C43:N43" si="3">C17*C30</f>
        <v>0</v>
      </c>
      <c r="D43" s="90">
        <f t="shared" si="3"/>
        <v>0</v>
      </c>
      <c r="E43" s="90">
        <f t="shared" si="3"/>
        <v>0</v>
      </c>
      <c r="F43" s="90">
        <f t="shared" si="3"/>
        <v>0</v>
      </c>
      <c r="G43" s="90">
        <f t="shared" si="3"/>
        <v>0</v>
      </c>
      <c r="H43" s="90">
        <f t="shared" si="3"/>
        <v>0</v>
      </c>
      <c r="I43" s="90">
        <f t="shared" si="3"/>
        <v>0</v>
      </c>
      <c r="J43" s="90">
        <f t="shared" si="3"/>
        <v>0</v>
      </c>
      <c r="K43" s="90">
        <f t="shared" si="3"/>
        <v>0</v>
      </c>
      <c r="L43" s="90">
        <f t="shared" si="3"/>
        <v>0</v>
      </c>
      <c r="M43" s="90">
        <f t="shared" si="3"/>
        <v>0</v>
      </c>
      <c r="N43" s="90">
        <f t="shared" si="3"/>
        <v>0</v>
      </c>
      <c r="O43" s="90">
        <f>SUM(C43:N43)</f>
        <v>0</v>
      </c>
    </row>
    <row r="44" spans="1:15" x14ac:dyDescent="0.2">
      <c r="A44" s="89" t="str">
        <f t="shared" si="2"/>
        <v/>
      </c>
      <c r="B44" s="89" t="str">
        <f t="shared" si="2"/>
        <v/>
      </c>
      <c r="C44" s="90">
        <f t="shared" ref="C44:N44" si="4">C18*C31</f>
        <v>0</v>
      </c>
      <c r="D44" s="90">
        <f t="shared" si="4"/>
        <v>0</v>
      </c>
      <c r="E44" s="90">
        <f t="shared" si="4"/>
        <v>0</v>
      </c>
      <c r="F44" s="90">
        <f t="shared" si="4"/>
        <v>0</v>
      </c>
      <c r="G44" s="90">
        <f t="shared" si="4"/>
        <v>0</v>
      </c>
      <c r="H44" s="90">
        <f t="shared" si="4"/>
        <v>0</v>
      </c>
      <c r="I44" s="90">
        <f t="shared" si="4"/>
        <v>0</v>
      </c>
      <c r="J44" s="90">
        <f t="shared" si="4"/>
        <v>0</v>
      </c>
      <c r="K44" s="90">
        <f t="shared" si="4"/>
        <v>0</v>
      </c>
      <c r="L44" s="90">
        <f t="shared" si="4"/>
        <v>0</v>
      </c>
      <c r="M44" s="90">
        <f t="shared" si="4"/>
        <v>0</v>
      </c>
      <c r="N44" s="90">
        <f t="shared" si="4"/>
        <v>0</v>
      </c>
      <c r="O44" s="90">
        <f t="shared" ref="O44:O52" si="5">SUM(C44:N44)</f>
        <v>0</v>
      </c>
    </row>
    <row r="45" spans="1:15" x14ac:dyDescent="0.2">
      <c r="A45" s="89" t="str">
        <f t="shared" si="2"/>
        <v/>
      </c>
      <c r="B45" s="89" t="str">
        <f t="shared" si="2"/>
        <v/>
      </c>
      <c r="C45" s="90">
        <f t="shared" ref="C45:N45" si="6">C19*C32</f>
        <v>0</v>
      </c>
      <c r="D45" s="90">
        <f t="shared" si="6"/>
        <v>0</v>
      </c>
      <c r="E45" s="90">
        <f t="shared" si="6"/>
        <v>0</v>
      </c>
      <c r="F45" s="90">
        <f t="shared" si="6"/>
        <v>0</v>
      </c>
      <c r="G45" s="90">
        <f t="shared" si="6"/>
        <v>0</v>
      </c>
      <c r="H45" s="90">
        <f t="shared" si="6"/>
        <v>0</v>
      </c>
      <c r="I45" s="90">
        <f t="shared" si="6"/>
        <v>0</v>
      </c>
      <c r="J45" s="90">
        <f t="shared" si="6"/>
        <v>0</v>
      </c>
      <c r="K45" s="90">
        <f t="shared" si="6"/>
        <v>0</v>
      </c>
      <c r="L45" s="90">
        <f t="shared" si="6"/>
        <v>0</v>
      </c>
      <c r="M45" s="90">
        <f t="shared" si="6"/>
        <v>0</v>
      </c>
      <c r="N45" s="90">
        <f t="shared" si="6"/>
        <v>0</v>
      </c>
      <c r="O45" s="90">
        <f t="shared" si="5"/>
        <v>0</v>
      </c>
    </row>
    <row r="46" spans="1:15" x14ac:dyDescent="0.2">
      <c r="A46" s="89" t="str">
        <f t="shared" si="2"/>
        <v/>
      </c>
      <c r="B46" s="89" t="str">
        <f t="shared" si="2"/>
        <v/>
      </c>
      <c r="C46" s="90">
        <f t="shared" ref="C46:N46" si="7">C20*C33</f>
        <v>0</v>
      </c>
      <c r="D46" s="90">
        <f t="shared" si="7"/>
        <v>0</v>
      </c>
      <c r="E46" s="90">
        <f t="shared" si="7"/>
        <v>0</v>
      </c>
      <c r="F46" s="90">
        <f t="shared" si="7"/>
        <v>0</v>
      </c>
      <c r="G46" s="90">
        <f t="shared" si="7"/>
        <v>0</v>
      </c>
      <c r="H46" s="90">
        <f t="shared" si="7"/>
        <v>0</v>
      </c>
      <c r="I46" s="90">
        <f t="shared" si="7"/>
        <v>0</v>
      </c>
      <c r="J46" s="90">
        <f t="shared" si="7"/>
        <v>0</v>
      </c>
      <c r="K46" s="90">
        <f t="shared" si="7"/>
        <v>0</v>
      </c>
      <c r="L46" s="90">
        <f t="shared" si="7"/>
        <v>0</v>
      </c>
      <c r="M46" s="90">
        <f t="shared" si="7"/>
        <v>0</v>
      </c>
      <c r="N46" s="90">
        <f t="shared" si="7"/>
        <v>0</v>
      </c>
      <c r="O46" s="90">
        <f t="shared" si="5"/>
        <v>0</v>
      </c>
    </row>
    <row r="47" spans="1:15" x14ac:dyDescent="0.2">
      <c r="A47" s="89" t="str">
        <f t="shared" si="2"/>
        <v/>
      </c>
      <c r="B47" s="89" t="str">
        <f t="shared" si="2"/>
        <v/>
      </c>
      <c r="C47" s="90">
        <f t="shared" ref="C47:N47" si="8">C21*C34</f>
        <v>0</v>
      </c>
      <c r="D47" s="90">
        <f t="shared" si="8"/>
        <v>0</v>
      </c>
      <c r="E47" s="90">
        <f t="shared" si="8"/>
        <v>0</v>
      </c>
      <c r="F47" s="90">
        <f t="shared" si="8"/>
        <v>0</v>
      </c>
      <c r="G47" s="90">
        <f t="shared" si="8"/>
        <v>0</v>
      </c>
      <c r="H47" s="90">
        <f t="shared" si="8"/>
        <v>0</v>
      </c>
      <c r="I47" s="90">
        <f t="shared" si="8"/>
        <v>0</v>
      </c>
      <c r="J47" s="90">
        <f t="shared" si="8"/>
        <v>0</v>
      </c>
      <c r="K47" s="90">
        <f t="shared" si="8"/>
        <v>0</v>
      </c>
      <c r="L47" s="90">
        <f t="shared" si="8"/>
        <v>0</v>
      </c>
      <c r="M47" s="90">
        <f t="shared" si="8"/>
        <v>0</v>
      </c>
      <c r="N47" s="90">
        <f t="shared" si="8"/>
        <v>0</v>
      </c>
      <c r="O47" s="90">
        <f t="shared" si="5"/>
        <v>0</v>
      </c>
    </row>
    <row r="48" spans="1:15" x14ac:dyDescent="0.2">
      <c r="A48" s="89" t="str">
        <f t="shared" si="2"/>
        <v/>
      </c>
      <c r="B48" s="89" t="str">
        <f t="shared" si="2"/>
        <v/>
      </c>
      <c r="C48" s="90">
        <f t="shared" ref="C48:N48" si="9">C22*C35</f>
        <v>0</v>
      </c>
      <c r="D48" s="90">
        <f t="shared" si="9"/>
        <v>0</v>
      </c>
      <c r="E48" s="90">
        <f t="shared" si="9"/>
        <v>0</v>
      </c>
      <c r="F48" s="90">
        <f t="shared" si="9"/>
        <v>0</v>
      </c>
      <c r="G48" s="90">
        <f t="shared" si="9"/>
        <v>0</v>
      </c>
      <c r="H48" s="90">
        <f t="shared" si="9"/>
        <v>0</v>
      </c>
      <c r="I48" s="90">
        <f t="shared" si="9"/>
        <v>0</v>
      </c>
      <c r="J48" s="90">
        <f t="shared" si="9"/>
        <v>0</v>
      </c>
      <c r="K48" s="90">
        <f t="shared" si="9"/>
        <v>0</v>
      </c>
      <c r="L48" s="90">
        <f t="shared" si="9"/>
        <v>0</v>
      </c>
      <c r="M48" s="90">
        <f t="shared" si="9"/>
        <v>0</v>
      </c>
      <c r="N48" s="90">
        <f t="shared" si="9"/>
        <v>0</v>
      </c>
      <c r="O48" s="90">
        <f t="shared" si="5"/>
        <v>0</v>
      </c>
    </row>
    <row r="49" spans="1:15" x14ac:dyDescent="0.2">
      <c r="A49" s="89" t="str">
        <f t="shared" si="2"/>
        <v/>
      </c>
      <c r="B49" s="89" t="str">
        <f t="shared" si="2"/>
        <v/>
      </c>
      <c r="C49" s="90">
        <f t="shared" ref="C49:N49" si="10">C23*C36</f>
        <v>0</v>
      </c>
      <c r="D49" s="90">
        <f t="shared" si="10"/>
        <v>0</v>
      </c>
      <c r="E49" s="90">
        <f t="shared" si="10"/>
        <v>0</v>
      </c>
      <c r="F49" s="90">
        <f t="shared" si="10"/>
        <v>0</v>
      </c>
      <c r="G49" s="90">
        <f t="shared" si="10"/>
        <v>0</v>
      </c>
      <c r="H49" s="90">
        <f t="shared" si="10"/>
        <v>0</v>
      </c>
      <c r="I49" s="90">
        <f t="shared" si="10"/>
        <v>0</v>
      </c>
      <c r="J49" s="90">
        <f t="shared" si="10"/>
        <v>0</v>
      </c>
      <c r="K49" s="90">
        <f t="shared" si="10"/>
        <v>0</v>
      </c>
      <c r="L49" s="90">
        <f t="shared" si="10"/>
        <v>0</v>
      </c>
      <c r="M49" s="90">
        <f t="shared" si="10"/>
        <v>0</v>
      </c>
      <c r="N49" s="90">
        <f t="shared" si="10"/>
        <v>0</v>
      </c>
      <c r="O49" s="90">
        <f t="shared" si="5"/>
        <v>0</v>
      </c>
    </row>
    <row r="50" spans="1:15" x14ac:dyDescent="0.2">
      <c r="A50" s="89" t="str">
        <f t="shared" si="2"/>
        <v/>
      </c>
      <c r="B50" s="89" t="str">
        <f t="shared" si="2"/>
        <v/>
      </c>
      <c r="C50" s="90">
        <f t="shared" ref="C50:N50" si="11">C24*C37</f>
        <v>0</v>
      </c>
      <c r="D50" s="90">
        <f t="shared" si="11"/>
        <v>0</v>
      </c>
      <c r="E50" s="90">
        <f t="shared" si="11"/>
        <v>0</v>
      </c>
      <c r="F50" s="90">
        <f t="shared" si="11"/>
        <v>0</v>
      </c>
      <c r="G50" s="90">
        <f t="shared" si="11"/>
        <v>0</v>
      </c>
      <c r="H50" s="90">
        <f t="shared" si="11"/>
        <v>0</v>
      </c>
      <c r="I50" s="90">
        <f t="shared" si="11"/>
        <v>0</v>
      </c>
      <c r="J50" s="90">
        <f t="shared" si="11"/>
        <v>0</v>
      </c>
      <c r="K50" s="90">
        <f t="shared" si="11"/>
        <v>0</v>
      </c>
      <c r="L50" s="90">
        <f t="shared" si="11"/>
        <v>0</v>
      </c>
      <c r="M50" s="90">
        <f t="shared" si="11"/>
        <v>0</v>
      </c>
      <c r="N50" s="90">
        <f t="shared" si="11"/>
        <v>0</v>
      </c>
      <c r="O50" s="90">
        <f t="shared" si="5"/>
        <v>0</v>
      </c>
    </row>
    <row r="51" spans="1:15" x14ac:dyDescent="0.2">
      <c r="A51" s="89" t="str">
        <f t="shared" si="2"/>
        <v/>
      </c>
      <c r="B51" s="89" t="str">
        <f t="shared" si="2"/>
        <v/>
      </c>
      <c r="C51" s="90">
        <f t="shared" ref="C51:N51" si="12">C25*C38</f>
        <v>0</v>
      </c>
      <c r="D51" s="90">
        <f t="shared" si="12"/>
        <v>0</v>
      </c>
      <c r="E51" s="90">
        <f t="shared" si="12"/>
        <v>0</v>
      </c>
      <c r="F51" s="90">
        <f t="shared" si="12"/>
        <v>0</v>
      </c>
      <c r="G51" s="90">
        <f t="shared" si="12"/>
        <v>0</v>
      </c>
      <c r="H51" s="90">
        <f t="shared" si="12"/>
        <v>0</v>
      </c>
      <c r="I51" s="90">
        <f t="shared" si="12"/>
        <v>0</v>
      </c>
      <c r="J51" s="90">
        <f t="shared" si="12"/>
        <v>0</v>
      </c>
      <c r="K51" s="90">
        <f t="shared" si="12"/>
        <v>0</v>
      </c>
      <c r="L51" s="90">
        <f t="shared" si="12"/>
        <v>0</v>
      </c>
      <c r="M51" s="90">
        <f t="shared" si="12"/>
        <v>0</v>
      </c>
      <c r="N51" s="90">
        <f t="shared" si="12"/>
        <v>0</v>
      </c>
      <c r="O51" s="90">
        <f t="shared" si="5"/>
        <v>0</v>
      </c>
    </row>
    <row r="52" spans="1:15" s="27" customFormat="1" x14ac:dyDescent="0.2">
      <c r="A52" s="91" t="s">
        <v>52</v>
      </c>
      <c r="B52" s="91"/>
      <c r="C52" s="92">
        <f t="shared" ref="C52:N52" si="13">SUM(C43:C51)</f>
        <v>0</v>
      </c>
      <c r="D52" s="92">
        <f t="shared" si="13"/>
        <v>0</v>
      </c>
      <c r="E52" s="92">
        <f t="shared" si="13"/>
        <v>0</v>
      </c>
      <c r="F52" s="92">
        <f t="shared" si="13"/>
        <v>0</v>
      </c>
      <c r="G52" s="92">
        <f t="shared" si="13"/>
        <v>0</v>
      </c>
      <c r="H52" s="92">
        <f t="shared" si="13"/>
        <v>0</v>
      </c>
      <c r="I52" s="92">
        <f t="shared" si="13"/>
        <v>0</v>
      </c>
      <c r="J52" s="92">
        <f t="shared" si="13"/>
        <v>0</v>
      </c>
      <c r="K52" s="92">
        <f t="shared" si="13"/>
        <v>0</v>
      </c>
      <c r="L52" s="92">
        <f t="shared" si="13"/>
        <v>0</v>
      </c>
      <c r="M52" s="92">
        <f t="shared" si="13"/>
        <v>0</v>
      </c>
      <c r="N52" s="92">
        <f t="shared" si="13"/>
        <v>0</v>
      </c>
      <c r="O52" s="92">
        <f t="shared" si="5"/>
        <v>0</v>
      </c>
    </row>
    <row r="54" spans="1:15" ht="15" x14ac:dyDescent="0.25">
      <c r="A54" s="163" t="s">
        <v>53</v>
      </c>
      <c r="B54" s="164"/>
      <c r="C54" s="164"/>
      <c r="D54" s="164"/>
      <c r="E54" s="164"/>
      <c r="F54" s="164"/>
      <c r="G54" s="165"/>
    </row>
    <row r="55" spans="1:15" x14ac:dyDescent="0.2">
      <c r="A55" s="159"/>
      <c r="B55" s="159"/>
      <c r="C55" s="93" t="s">
        <v>54</v>
      </c>
      <c r="D55" s="93" t="s">
        <v>55</v>
      </c>
      <c r="E55" s="93" t="s">
        <v>56</v>
      </c>
      <c r="F55" s="93" t="s">
        <v>57</v>
      </c>
      <c r="G55" s="93" t="s">
        <v>58</v>
      </c>
    </row>
    <row r="56" spans="1:15" ht="34.5" customHeight="1" x14ac:dyDescent="0.2">
      <c r="A56" s="157" t="s">
        <v>59</v>
      </c>
      <c r="B56" s="157"/>
      <c r="C56" s="94" t="s">
        <v>62</v>
      </c>
      <c r="D56" s="95"/>
      <c r="E56" s="95"/>
      <c r="F56" s="95"/>
      <c r="G56" s="95"/>
    </row>
    <row r="57" spans="1:15" ht="33.75" customHeight="1" x14ac:dyDescent="0.2">
      <c r="A57" s="157" t="s">
        <v>60</v>
      </c>
      <c r="B57" s="157"/>
      <c r="C57" s="94" t="s">
        <v>62</v>
      </c>
      <c r="D57" s="96">
        <f>C58*(100%+D56)-C58</f>
        <v>0</v>
      </c>
      <c r="E57" s="96">
        <f t="shared" ref="E57:G57" si="14">D58*(100%+E56)-D58</f>
        <v>0</v>
      </c>
      <c r="F57" s="96">
        <f t="shared" si="14"/>
        <v>0</v>
      </c>
      <c r="G57" s="96">
        <f t="shared" si="14"/>
        <v>0</v>
      </c>
    </row>
    <row r="58" spans="1:15" x14ac:dyDescent="0.2">
      <c r="A58" s="158" t="s">
        <v>61</v>
      </c>
      <c r="B58" s="158"/>
      <c r="C58" s="97">
        <f>O52</f>
        <v>0</v>
      </c>
      <c r="D58" s="97">
        <f>C58+D57</f>
        <v>0</v>
      </c>
      <c r="E58" s="97">
        <f t="shared" ref="E58:G58" si="15">D58+E57</f>
        <v>0</v>
      </c>
      <c r="F58" s="97">
        <f t="shared" si="15"/>
        <v>0</v>
      </c>
      <c r="G58" s="97">
        <f t="shared" si="15"/>
        <v>0</v>
      </c>
    </row>
  </sheetData>
  <sheetProtection sheet="1" objects="1" scenarios="1" selectLockedCells="1"/>
  <mergeCells count="19">
    <mergeCell ref="A14:O14"/>
    <mergeCell ref="A2:O2"/>
    <mergeCell ref="A3:O12"/>
    <mergeCell ref="A56:B56"/>
    <mergeCell ref="A57:B57"/>
    <mergeCell ref="A58:B58"/>
    <mergeCell ref="A55:B55"/>
    <mergeCell ref="C15:N15"/>
    <mergeCell ref="B15:B16"/>
    <mergeCell ref="A15:A16"/>
    <mergeCell ref="A28:A29"/>
    <mergeCell ref="B28:B29"/>
    <mergeCell ref="C28:N28"/>
    <mergeCell ref="A27:N27"/>
    <mergeCell ref="A54:G54"/>
    <mergeCell ref="A40:O40"/>
    <mergeCell ref="A41:A42"/>
    <mergeCell ref="B41:B42"/>
    <mergeCell ref="C41:N41"/>
  </mergeCells>
  <phoneticPr fontId="6" type="noConversion"/>
  <pageMargins left="0.7" right="0.7" top="0.75" bottom="0.75" header="0.3" footer="0.3"/>
  <pageSetup paperSize="9" orientation="portrait" verticalDpi="0" r:id="rId1"/>
  <headerFooter>
    <oddHeader>&amp;C&amp;G</oddHeader>
    <oddFoote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82779-FBD4-4F71-BD37-86D25EF70610}">
  <dimension ref="A3:N92"/>
  <sheetViews>
    <sheetView view="pageLayout" zoomScaleNormal="100" workbookViewId="0">
      <selection activeCell="B39" sqref="B39"/>
    </sheetView>
  </sheetViews>
  <sheetFormatPr defaultColWidth="42.140625" defaultRowHeight="15" x14ac:dyDescent="0.25"/>
  <cols>
    <col min="1" max="1" width="29.140625" customWidth="1"/>
    <col min="2" max="13" width="4.85546875" customWidth="1"/>
    <col min="14" max="14" width="6" customWidth="1"/>
  </cols>
  <sheetData>
    <row r="3" spans="1:14" x14ac:dyDescent="0.25">
      <c r="A3" s="156" t="s">
        <v>63</v>
      </c>
      <c r="B3" s="156"/>
      <c r="C3" s="156"/>
      <c r="D3" s="156"/>
      <c r="E3" s="156"/>
      <c r="F3" s="156"/>
      <c r="G3" s="156"/>
      <c r="H3" s="156"/>
      <c r="I3" s="156"/>
      <c r="J3" s="156"/>
      <c r="K3" s="156"/>
      <c r="L3" s="156"/>
      <c r="M3" s="156"/>
      <c r="N3" s="156"/>
    </row>
    <row r="4" spans="1:14" x14ac:dyDescent="0.25">
      <c r="A4" s="152"/>
      <c r="B4" s="152"/>
      <c r="C4" s="152"/>
      <c r="D4" s="152"/>
      <c r="E4" s="152"/>
      <c r="F4" s="152"/>
      <c r="G4" s="152"/>
      <c r="H4" s="152"/>
      <c r="I4" s="152"/>
      <c r="J4" s="152"/>
      <c r="K4" s="152"/>
      <c r="L4" s="152"/>
      <c r="M4" s="152"/>
      <c r="N4" s="152"/>
    </row>
    <row r="5" spans="1:14" x14ac:dyDescent="0.25">
      <c r="A5" s="152"/>
      <c r="B5" s="152"/>
      <c r="C5" s="152"/>
      <c r="D5" s="152"/>
      <c r="E5" s="152"/>
      <c r="F5" s="152"/>
      <c r="G5" s="152"/>
      <c r="H5" s="152"/>
      <c r="I5" s="152"/>
      <c r="J5" s="152"/>
      <c r="K5" s="152"/>
      <c r="L5" s="152"/>
      <c r="M5" s="152"/>
      <c r="N5" s="152"/>
    </row>
    <row r="6" spans="1:14" x14ac:dyDescent="0.25">
      <c r="A6" s="152"/>
      <c r="B6" s="152"/>
      <c r="C6" s="152"/>
      <c r="D6" s="152"/>
      <c r="E6" s="152"/>
      <c r="F6" s="152"/>
      <c r="G6" s="152"/>
      <c r="H6" s="152"/>
      <c r="I6" s="152"/>
      <c r="J6" s="152"/>
      <c r="K6" s="152"/>
      <c r="L6" s="152"/>
      <c r="M6" s="152"/>
      <c r="N6" s="152"/>
    </row>
    <row r="7" spans="1:14" x14ac:dyDescent="0.25">
      <c r="A7" s="152"/>
      <c r="B7" s="152"/>
      <c r="C7" s="152"/>
      <c r="D7" s="152"/>
      <c r="E7" s="152"/>
      <c r="F7" s="152"/>
      <c r="G7" s="152"/>
      <c r="H7" s="152"/>
      <c r="I7" s="152"/>
      <c r="J7" s="152"/>
      <c r="K7" s="152"/>
      <c r="L7" s="152"/>
      <c r="M7" s="152"/>
      <c r="N7" s="152"/>
    </row>
    <row r="8" spans="1:14" x14ac:dyDescent="0.25">
      <c r="A8" s="152"/>
      <c r="B8" s="152"/>
      <c r="C8" s="152"/>
      <c r="D8" s="152"/>
      <c r="E8" s="152"/>
      <c r="F8" s="152"/>
      <c r="G8" s="152"/>
      <c r="H8" s="152"/>
      <c r="I8" s="152"/>
      <c r="J8" s="152"/>
      <c r="K8" s="152"/>
      <c r="L8" s="152"/>
      <c r="M8" s="152"/>
      <c r="N8" s="152"/>
    </row>
    <row r="9" spans="1:14" x14ac:dyDescent="0.25">
      <c r="A9" s="152"/>
      <c r="B9" s="152"/>
      <c r="C9" s="152"/>
      <c r="D9" s="152"/>
      <c r="E9" s="152"/>
      <c r="F9" s="152"/>
      <c r="G9" s="152"/>
      <c r="H9" s="152"/>
      <c r="I9" s="152"/>
      <c r="J9" s="152"/>
      <c r="K9" s="152"/>
      <c r="L9" s="152"/>
      <c r="M9" s="152"/>
      <c r="N9" s="152"/>
    </row>
    <row r="10" spans="1:14" x14ac:dyDescent="0.25">
      <c r="A10" s="152"/>
      <c r="B10" s="152"/>
      <c r="C10" s="152"/>
      <c r="D10" s="152"/>
      <c r="E10" s="152"/>
      <c r="F10" s="152"/>
      <c r="G10" s="152"/>
      <c r="H10" s="152"/>
      <c r="I10" s="152"/>
      <c r="J10" s="152"/>
      <c r="K10" s="152"/>
      <c r="L10" s="152"/>
      <c r="M10" s="152"/>
      <c r="N10" s="152"/>
    </row>
    <row r="11" spans="1:14" x14ac:dyDescent="0.25">
      <c r="A11" s="152"/>
      <c r="B11" s="152"/>
      <c r="C11" s="152"/>
      <c r="D11" s="152"/>
      <c r="E11" s="152"/>
      <c r="F11" s="152"/>
      <c r="G11" s="152"/>
      <c r="H11" s="152"/>
      <c r="I11" s="152"/>
      <c r="J11" s="152"/>
      <c r="K11" s="152"/>
      <c r="L11" s="152"/>
      <c r="M11" s="152"/>
      <c r="N11" s="152"/>
    </row>
    <row r="13" spans="1:14" x14ac:dyDescent="0.25">
      <c r="A13" s="169" t="s">
        <v>64</v>
      </c>
      <c r="B13" s="169"/>
      <c r="C13" s="169"/>
      <c r="D13" s="169"/>
      <c r="E13" s="169"/>
      <c r="F13" s="169"/>
      <c r="G13" s="169"/>
      <c r="H13" s="169"/>
      <c r="I13" s="169"/>
      <c r="J13" s="169"/>
      <c r="K13" s="169"/>
      <c r="L13" s="169"/>
      <c r="M13" s="169"/>
      <c r="N13" s="169"/>
    </row>
    <row r="14" spans="1:14" x14ac:dyDescent="0.25">
      <c r="A14" s="77" t="s">
        <v>65</v>
      </c>
      <c r="B14" s="98" t="s">
        <v>35</v>
      </c>
      <c r="C14" s="98" t="s">
        <v>36</v>
      </c>
      <c r="D14" s="98" t="s">
        <v>37</v>
      </c>
      <c r="E14" s="98" t="s">
        <v>38</v>
      </c>
      <c r="F14" s="98" t="s">
        <v>39</v>
      </c>
      <c r="G14" s="98" t="s">
        <v>40</v>
      </c>
      <c r="H14" s="98" t="s">
        <v>41</v>
      </c>
      <c r="I14" s="98" t="s">
        <v>42</v>
      </c>
      <c r="J14" s="98" t="s">
        <v>43</v>
      </c>
      <c r="K14" s="98" t="s">
        <v>44</v>
      </c>
      <c r="L14" s="98" t="s">
        <v>45</v>
      </c>
      <c r="M14" s="98" t="s">
        <v>46</v>
      </c>
      <c r="N14" s="98" t="s">
        <v>47</v>
      </c>
    </row>
    <row r="15" spans="1:14" x14ac:dyDescent="0.25">
      <c r="A15" s="81" t="s">
        <v>66</v>
      </c>
      <c r="B15" s="99">
        <f>SUM(B16:B24)</f>
        <v>0</v>
      </c>
      <c r="C15" s="99">
        <f t="shared" ref="C15:M15" si="0">SUM(C16:C24)</f>
        <v>0</v>
      </c>
      <c r="D15" s="99">
        <f t="shared" si="0"/>
        <v>0</v>
      </c>
      <c r="E15" s="99">
        <f t="shared" si="0"/>
        <v>0</v>
      </c>
      <c r="F15" s="99">
        <f t="shared" si="0"/>
        <v>0</v>
      </c>
      <c r="G15" s="99">
        <f t="shared" si="0"/>
        <v>0</v>
      </c>
      <c r="H15" s="99">
        <f t="shared" si="0"/>
        <v>0</v>
      </c>
      <c r="I15" s="99">
        <f t="shared" si="0"/>
        <v>0</v>
      </c>
      <c r="J15" s="99">
        <f t="shared" si="0"/>
        <v>0</v>
      </c>
      <c r="K15" s="99">
        <f t="shared" si="0"/>
        <v>0</v>
      </c>
      <c r="L15" s="99">
        <f t="shared" si="0"/>
        <v>0</v>
      </c>
      <c r="M15" s="99">
        <f t="shared" si="0"/>
        <v>0</v>
      </c>
      <c r="N15" s="100">
        <f>SUM(B15:M15)</f>
        <v>0</v>
      </c>
    </row>
    <row r="16" spans="1:14" x14ac:dyDescent="0.25">
      <c r="A16" s="79" t="s">
        <v>67</v>
      </c>
      <c r="B16" s="101"/>
      <c r="C16" s="101"/>
      <c r="D16" s="101"/>
      <c r="E16" s="101"/>
      <c r="F16" s="101"/>
      <c r="G16" s="101"/>
      <c r="H16" s="101"/>
      <c r="I16" s="101"/>
      <c r="J16" s="101"/>
      <c r="K16" s="101"/>
      <c r="L16" s="101"/>
      <c r="M16" s="101"/>
      <c r="N16" s="102">
        <f t="shared" ref="N16:N40" si="1">SUM(B16:M16)</f>
        <v>0</v>
      </c>
    </row>
    <row r="17" spans="1:14" x14ac:dyDescent="0.25">
      <c r="A17" s="103" t="s">
        <v>68</v>
      </c>
      <c r="B17" s="101"/>
      <c r="C17" s="101"/>
      <c r="D17" s="101"/>
      <c r="E17" s="101"/>
      <c r="F17" s="101"/>
      <c r="G17" s="101"/>
      <c r="H17" s="101"/>
      <c r="I17" s="101"/>
      <c r="J17" s="101"/>
      <c r="K17" s="101"/>
      <c r="L17" s="101"/>
      <c r="M17" s="101"/>
      <c r="N17" s="102">
        <f t="shared" si="1"/>
        <v>0</v>
      </c>
    </row>
    <row r="18" spans="1:14" x14ac:dyDescent="0.25">
      <c r="A18" s="79" t="s">
        <v>69</v>
      </c>
      <c r="B18" s="101"/>
      <c r="C18" s="101"/>
      <c r="D18" s="101"/>
      <c r="E18" s="101"/>
      <c r="F18" s="101"/>
      <c r="G18" s="101"/>
      <c r="H18" s="101"/>
      <c r="I18" s="101"/>
      <c r="J18" s="101"/>
      <c r="K18" s="101"/>
      <c r="L18" s="101"/>
      <c r="M18" s="101"/>
      <c r="N18" s="102">
        <f t="shared" si="1"/>
        <v>0</v>
      </c>
    </row>
    <row r="19" spans="1:14" x14ac:dyDescent="0.25">
      <c r="A19" s="79" t="s">
        <v>70</v>
      </c>
      <c r="B19" s="101"/>
      <c r="C19" s="101"/>
      <c r="D19" s="101"/>
      <c r="E19" s="101"/>
      <c r="F19" s="101"/>
      <c r="G19" s="101"/>
      <c r="H19" s="101"/>
      <c r="I19" s="101"/>
      <c r="J19" s="101"/>
      <c r="K19" s="101"/>
      <c r="L19" s="101"/>
      <c r="M19" s="101"/>
      <c r="N19" s="102">
        <f t="shared" si="1"/>
        <v>0</v>
      </c>
    </row>
    <row r="20" spans="1:14" x14ac:dyDescent="0.25">
      <c r="A20" s="79" t="s">
        <v>71</v>
      </c>
      <c r="B20" s="101"/>
      <c r="C20" s="101"/>
      <c r="D20" s="101"/>
      <c r="E20" s="101"/>
      <c r="F20" s="101"/>
      <c r="G20" s="101"/>
      <c r="H20" s="101"/>
      <c r="I20" s="101"/>
      <c r="J20" s="101"/>
      <c r="K20" s="101"/>
      <c r="L20" s="101"/>
      <c r="M20" s="101"/>
      <c r="N20" s="102">
        <f t="shared" si="1"/>
        <v>0</v>
      </c>
    </row>
    <row r="21" spans="1:14" x14ac:dyDescent="0.25">
      <c r="A21" s="79" t="s">
        <v>72</v>
      </c>
      <c r="B21" s="101"/>
      <c r="C21" s="101"/>
      <c r="D21" s="101"/>
      <c r="E21" s="101"/>
      <c r="F21" s="101"/>
      <c r="G21" s="101"/>
      <c r="H21" s="101"/>
      <c r="I21" s="101"/>
      <c r="J21" s="101"/>
      <c r="K21" s="101"/>
      <c r="L21" s="101"/>
      <c r="M21" s="101"/>
      <c r="N21" s="102">
        <f t="shared" si="1"/>
        <v>0</v>
      </c>
    </row>
    <row r="22" spans="1:14" x14ac:dyDescent="0.25">
      <c r="A22" s="104" t="s">
        <v>73</v>
      </c>
      <c r="B22" s="101"/>
      <c r="C22" s="101"/>
      <c r="D22" s="101"/>
      <c r="E22" s="101"/>
      <c r="F22" s="101"/>
      <c r="G22" s="101"/>
      <c r="H22" s="101"/>
      <c r="I22" s="101"/>
      <c r="J22" s="101"/>
      <c r="K22" s="101"/>
      <c r="L22" s="101"/>
      <c r="M22" s="101"/>
      <c r="N22" s="102">
        <f t="shared" si="1"/>
        <v>0</v>
      </c>
    </row>
    <row r="23" spans="1:14" x14ac:dyDescent="0.25">
      <c r="A23" s="104" t="s">
        <v>73</v>
      </c>
      <c r="B23" s="101"/>
      <c r="C23" s="101"/>
      <c r="D23" s="101"/>
      <c r="E23" s="101"/>
      <c r="F23" s="101"/>
      <c r="G23" s="101"/>
      <c r="H23" s="101"/>
      <c r="I23" s="101"/>
      <c r="J23" s="101"/>
      <c r="K23" s="101"/>
      <c r="L23" s="101"/>
      <c r="M23" s="101"/>
      <c r="N23" s="102">
        <f t="shared" si="1"/>
        <v>0</v>
      </c>
    </row>
    <row r="24" spans="1:14" x14ac:dyDescent="0.25">
      <c r="A24" s="104" t="s">
        <v>73</v>
      </c>
      <c r="B24" s="101"/>
      <c r="C24" s="101"/>
      <c r="D24" s="101"/>
      <c r="E24" s="101"/>
      <c r="F24" s="101"/>
      <c r="G24" s="101"/>
      <c r="H24" s="101"/>
      <c r="I24" s="101"/>
      <c r="J24" s="101"/>
      <c r="K24" s="101"/>
      <c r="L24" s="101"/>
      <c r="M24" s="101"/>
      <c r="N24" s="102">
        <f t="shared" si="1"/>
        <v>0</v>
      </c>
    </row>
    <row r="25" spans="1:14" x14ac:dyDescent="0.25">
      <c r="A25" s="81" t="s">
        <v>74</v>
      </c>
      <c r="B25" s="100">
        <f>SUM(B26:B38)</f>
        <v>0</v>
      </c>
      <c r="C25" s="100">
        <f t="shared" ref="C25:M25" si="2">SUM(C26:C38)</f>
        <v>0</v>
      </c>
      <c r="D25" s="100">
        <f t="shared" si="2"/>
        <v>0</v>
      </c>
      <c r="E25" s="100">
        <f t="shared" si="2"/>
        <v>0</v>
      </c>
      <c r="F25" s="100">
        <f t="shared" si="2"/>
        <v>0</v>
      </c>
      <c r="G25" s="100">
        <f t="shared" si="2"/>
        <v>0</v>
      </c>
      <c r="H25" s="100">
        <f t="shared" si="2"/>
        <v>0</v>
      </c>
      <c r="I25" s="100">
        <f t="shared" si="2"/>
        <v>0</v>
      </c>
      <c r="J25" s="100">
        <f t="shared" si="2"/>
        <v>0</v>
      </c>
      <c r="K25" s="100">
        <f t="shared" si="2"/>
        <v>0</v>
      </c>
      <c r="L25" s="100">
        <f t="shared" si="2"/>
        <v>0</v>
      </c>
      <c r="M25" s="100">
        <f t="shared" si="2"/>
        <v>0</v>
      </c>
      <c r="N25" s="100">
        <f t="shared" si="1"/>
        <v>0</v>
      </c>
    </row>
    <row r="26" spans="1:14" x14ac:dyDescent="0.25">
      <c r="A26" s="79" t="s">
        <v>75</v>
      </c>
      <c r="B26" s="101"/>
      <c r="C26" s="101"/>
      <c r="D26" s="101"/>
      <c r="E26" s="101"/>
      <c r="F26" s="101"/>
      <c r="G26" s="101"/>
      <c r="H26" s="101"/>
      <c r="I26" s="101"/>
      <c r="J26" s="101"/>
      <c r="K26" s="101"/>
      <c r="L26" s="101"/>
      <c r="M26" s="101"/>
      <c r="N26" s="102">
        <f t="shared" si="1"/>
        <v>0</v>
      </c>
    </row>
    <row r="27" spans="1:14" x14ac:dyDescent="0.25">
      <c r="A27" s="79" t="s">
        <v>76</v>
      </c>
      <c r="B27" s="101"/>
      <c r="C27" s="101"/>
      <c r="D27" s="101"/>
      <c r="E27" s="101"/>
      <c r="F27" s="101"/>
      <c r="G27" s="101"/>
      <c r="H27" s="101"/>
      <c r="I27" s="101"/>
      <c r="J27" s="101"/>
      <c r="K27" s="101"/>
      <c r="L27" s="101"/>
      <c r="M27" s="101"/>
      <c r="N27" s="102">
        <f t="shared" si="1"/>
        <v>0</v>
      </c>
    </row>
    <row r="28" spans="1:14" ht="23.25" x14ac:dyDescent="0.25">
      <c r="A28" s="103" t="s">
        <v>77</v>
      </c>
      <c r="B28" s="101"/>
      <c r="C28" s="101"/>
      <c r="D28" s="101"/>
      <c r="E28" s="101"/>
      <c r="F28" s="101"/>
      <c r="G28" s="101"/>
      <c r="H28" s="101"/>
      <c r="I28" s="101"/>
      <c r="J28" s="101"/>
      <c r="K28" s="101"/>
      <c r="L28" s="101"/>
      <c r="M28" s="101"/>
      <c r="N28" s="102">
        <f t="shared" si="1"/>
        <v>0</v>
      </c>
    </row>
    <row r="29" spans="1:14" x14ac:dyDescent="0.25">
      <c r="A29" s="79" t="s">
        <v>78</v>
      </c>
      <c r="B29" s="101"/>
      <c r="C29" s="101"/>
      <c r="D29" s="101"/>
      <c r="E29" s="101"/>
      <c r="F29" s="101"/>
      <c r="G29" s="101"/>
      <c r="H29" s="101"/>
      <c r="I29" s="101"/>
      <c r="J29" s="101"/>
      <c r="K29" s="101"/>
      <c r="L29" s="101"/>
      <c r="M29" s="101"/>
      <c r="N29" s="102">
        <f t="shared" si="1"/>
        <v>0</v>
      </c>
    </row>
    <row r="30" spans="1:14" x14ac:dyDescent="0.25">
      <c r="A30" s="79" t="s">
        <v>79</v>
      </c>
      <c r="B30" s="101"/>
      <c r="C30" s="101"/>
      <c r="D30" s="101"/>
      <c r="E30" s="101"/>
      <c r="F30" s="101"/>
      <c r="G30" s="101"/>
      <c r="H30" s="101"/>
      <c r="I30" s="101"/>
      <c r="J30" s="101"/>
      <c r="K30" s="101"/>
      <c r="L30" s="101"/>
      <c r="M30" s="101"/>
      <c r="N30" s="102">
        <f t="shared" si="1"/>
        <v>0</v>
      </c>
    </row>
    <row r="31" spans="1:14" x14ac:dyDescent="0.25">
      <c r="A31" s="79" t="s">
        <v>80</v>
      </c>
      <c r="B31" s="101"/>
      <c r="C31" s="101"/>
      <c r="D31" s="101"/>
      <c r="E31" s="101"/>
      <c r="F31" s="101"/>
      <c r="G31" s="101"/>
      <c r="H31" s="101"/>
      <c r="I31" s="101"/>
      <c r="J31" s="101"/>
      <c r="K31" s="101"/>
      <c r="L31" s="101"/>
      <c r="M31" s="101"/>
      <c r="N31" s="102">
        <f t="shared" si="1"/>
        <v>0</v>
      </c>
    </row>
    <row r="32" spans="1:14" x14ac:dyDescent="0.25">
      <c r="A32" s="79" t="s">
        <v>81</v>
      </c>
      <c r="B32" s="101"/>
      <c r="C32" s="101"/>
      <c r="D32" s="101"/>
      <c r="E32" s="101"/>
      <c r="F32" s="101"/>
      <c r="G32" s="101"/>
      <c r="H32" s="101"/>
      <c r="I32" s="101"/>
      <c r="J32" s="101"/>
      <c r="K32" s="101"/>
      <c r="L32" s="101"/>
      <c r="M32" s="101"/>
      <c r="N32" s="102">
        <f t="shared" si="1"/>
        <v>0</v>
      </c>
    </row>
    <row r="33" spans="1:14" x14ac:dyDescent="0.25">
      <c r="A33" s="79" t="s">
        <v>82</v>
      </c>
      <c r="B33" s="101"/>
      <c r="C33" s="101"/>
      <c r="D33" s="101"/>
      <c r="E33" s="101"/>
      <c r="F33" s="101"/>
      <c r="G33" s="101"/>
      <c r="H33" s="101"/>
      <c r="I33" s="101"/>
      <c r="J33" s="101"/>
      <c r="K33" s="101"/>
      <c r="L33" s="101"/>
      <c r="M33" s="101"/>
      <c r="N33" s="102">
        <f t="shared" si="1"/>
        <v>0</v>
      </c>
    </row>
    <row r="34" spans="1:14" x14ac:dyDescent="0.25">
      <c r="A34" s="103" t="s">
        <v>83</v>
      </c>
      <c r="B34" s="101"/>
      <c r="C34" s="101"/>
      <c r="D34" s="101"/>
      <c r="E34" s="101"/>
      <c r="F34" s="101"/>
      <c r="G34" s="101"/>
      <c r="H34" s="101"/>
      <c r="I34" s="101"/>
      <c r="J34" s="101"/>
      <c r="K34" s="101"/>
      <c r="L34" s="101"/>
      <c r="M34" s="101"/>
      <c r="N34" s="102">
        <f t="shared" si="1"/>
        <v>0</v>
      </c>
    </row>
    <row r="35" spans="1:14" x14ac:dyDescent="0.25">
      <c r="A35" s="103" t="s">
        <v>84</v>
      </c>
      <c r="B35" s="101"/>
      <c r="C35" s="101"/>
      <c r="D35" s="101"/>
      <c r="E35" s="101"/>
      <c r="F35" s="101"/>
      <c r="G35" s="101"/>
      <c r="H35" s="101"/>
      <c r="I35" s="101"/>
      <c r="J35" s="101"/>
      <c r="K35" s="101"/>
      <c r="L35" s="101"/>
      <c r="M35" s="101"/>
      <c r="N35" s="102">
        <f t="shared" si="1"/>
        <v>0</v>
      </c>
    </row>
    <row r="36" spans="1:14" x14ac:dyDescent="0.25">
      <c r="A36" s="105" t="s">
        <v>73</v>
      </c>
      <c r="B36" s="101"/>
      <c r="C36" s="101"/>
      <c r="D36" s="101"/>
      <c r="E36" s="101"/>
      <c r="F36" s="101"/>
      <c r="G36" s="101"/>
      <c r="H36" s="101"/>
      <c r="I36" s="101"/>
      <c r="J36" s="101"/>
      <c r="K36" s="101"/>
      <c r="L36" s="101"/>
      <c r="M36" s="101"/>
      <c r="N36" s="102">
        <f t="shared" si="1"/>
        <v>0</v>
      </c>
    </row>
    <row r="37" spans="1:14" x14ac:dyDescent="0.25">
      <c r="A37" s="105" t="s">
        <v>73</v>
      </c>
      <c r="B37" s="101"/>
      <c r="C37" s="101"/>
      <c r="D37" s="101"/>
      <c r="E37" s="101"/>
      <c r="F37" s="101"/>
      <c r="G37" s="101"/>
      <c r="H37" s="101"/>
      <c r="I37" s="101"/>
      <c r="J37" s="101"/>
      <c r="K37" s="101"/>
      <c r="L37" s="101"/>
      <c r="M37" s="101"/>
      <c r="N37" s="102">
        <f t="shared" si="1"/>
        <v>0</v>
      </c>
    </row>
    <row r="38" spans="1:14" x14ac:dyDescent="0.25">
      <c r="A38" s="105" t="s">
        <v>73</v>
      </c>
      <c r="B38" s="101"/>
      <c r="C38" s="101"/>
      <c r="D38" s="101"/>
      <c r="E38" s="101"/>
      <c r="F38" s="101"/>
      <c r="G38" s="101"/>
      <c r="H38" s="101"/>
      <c r="I38" s="101"/>
      <c r="J38" s="101"/>
      <c r="K38" s="101"/>
      <c r="L38" s="101"/>
      <c r="M38" s="101"/>
      <c r="N38" s="102">
        <f t="shared" si="1"/>
        <v>0</v>
      </c>
    </row>
    <row r="39" spans="1:14" x14ac:dyDescent="0.25">
      <c r="A39" s="81" t="s">
        <v>85</v>
      </c>
      <c r="B39" s="101"/>
      <c r="C39" s="101"/>
      <c r="D39" s="101"/>
      <c r="E39" s="101"/>
      <c r="F39" s="101"/>
      <c r="G39" s="101"/>
      <c r="H39" s="101"/>
      <c r="I39" s="101"/>
      <c r="J39" s="101"/>
      <c r="K39" s="101"/>
      <c r="L39" s="101"/>
      <c r="M39" s="101"/>
      <c r="N39" s="102">
        <f t="shared" si="1"/>
        <v>0</v>
      </c>
    </row>
    <row r="40" spans="1:14" x14ac:dyDescent="0.25">
      <c r="A40" s="81" t="s">
        <v>86</v>
      </c>
      <c r="B40" s="100">
        <f>B15+B25+B39</f>
        <v>0</v>
      </c>
      <c r="C40" s="100">
        <f t="shared" ref="C40:M40" si="3">C15+C25+C39</f>
        <v>0</v>
      </c>
      <c r="D40" s="100">
        <f t="shared" si="3"/>
        <v>0</v>
      </c>
      <c r="E40" s="100">
        <f t="shared" si="3"/>
        <v>0</v>
      </c>
      <c r="F40" s="100">
        <f t="shared" si="3"/>
        <v>0</v>
      </c>
      <c r="G40" s="100">
        <f t="shared" si="3"/>
        <v>0</v>
      </c>
      <c r="H40" s="100">
        <f t="shared" si="3"/>
        <v>0</v>
      </c>
      <c r="I40" s="100">
        <f t="shared" si="3"/>
        <v>0</v>
      </c>
      <c r="J40" s="100">
        <f t="shared" si="3"/>
        <v>0</v>
      </c>
      <c r="K40" s="100">
        <f t="shared" si="3"/>
        <v>0</v>
      </c>
      <c r="L40" s="100">
        <f t="shared" si="3"/>
        <v>0</v>
      </c>
      <c r="M40" s="100">
        <f t="shared" si="3"/>
        <v>0</v>
      </c>
      <c r="N40" s="100">
        <f t="shared" si="1"/>
        <v>0</v>
      </c>
    </row>
    <row r="54" spans="1:14" x14ac:dyDescent="0.25">
      <c r="A54" s="168" t="s">
        <v>87</v>
      </c>
      <c r="B54" s="168"/>
      <c r="C54" s="168"/>
      <c r="D54" s="168"/>
      <c r="E54" s="168"/>
      <c r="F54" s="168"/>
      <c r="G54" s="168"/>
      <c r="H54" s="168"/>
      <c r="I54" s="168"/>
      <c r="J54" s="168"/>
      <c r="K54" s="168"/>
      <c r="L54" s="168"/>
      <c r="M54" s="168"/>
      <c r="N54" s="168"/>
    </row>
    <row r="55" spans="1:14" x14ac:dyDescent="0.25">
      <c r="A55" s="106" t="str">
        <f t="shared" ref="A55:A81" si="4">A14</f>
        <v>Vrsta troška</v>
      </c>
      <c r="B55" s="107" t="s">
        <v>54</v>
      </c>
      <c r="C55" s="107" t="s">
        <v>55</v>
      </c>
      <c r="D55" s="107" t="s">
        <v>56</v>
      </c>
      <c r="E55" s="107" t="s">
        <v>57</v>
      </c>
      <c r="F55" s="107" t="s">
        <v>58</v>
      </c>
      <c r="G55" s="11"/>
      <c r="I55" s="11"/>
      <c r="K55" s="11"/>
    </row>
    <row r="56" spans="1:14" x14ac:dyDescent="0.25">
      <c r="A56" s="81" t="str">
        <f t="shared" si="4"/>
        <v>A) Materijalni troškovi</v>
      </c>
      <c r="B56" s="108">
        <f t="shared" ref="B56:B81" si="5">N15</f>
        <v>0</v>
      </c>
      <c r="C56" s="108">
        <f>B56</f>
        <v>0</v>
      </c>
      <c r="D56" s="108">
        <f>B56</f>
        <v>0</v>
      </c>
      <c r="E56" s="108">
        <f>B56</f>
        <v>0</v>
      </c>
      <c r="F56" s="108">
        <f>B56</f>
        <v>0</v>
      </c>
    </row>
    <row r="57" spans="1:14" x14ac:dyDescent="0.25">
      <c r="A57" s="79" t="str">
        <f t="shared" si="4"/>
        <v>Troškovi sirovina i materijala</v>
      </c>
      <c r="B57" s="109">
        <f t="shared" si="5"/>
        <v>0</v>
      </c>
      <c r="C57" s="109">
        <f t="shared" ref="C57:C81" si="6">B57</f>
        <v>0</v>
      </c>
      <c r="D57" s="109">
        <f t="shared" ref="D57:D81" si="7">B57</f>
        <v>0</v>
      </c>
      <c r="E57" s="109">
        <f t="shared" ref="E57:E81" si="8">B57</f>
        <v>0</v>
      </c>
      <c r="F57" s="109">
        <f t="shared" ref="F57:F81" si="9">B57</f>
        <v>0</v>
      </c>
    </row>
    <row r="58" spans="1:14" x14ac:dyDescent="0.25">
      <c r="A58" s="103" t="str">
        <f t="shared" si="4"/>
        <v>Troškovi energenata (struja, grijanje)</v>
      </c>
      <c r="B58" s="109">
        <f t="shared" si="5"/>
        <v>0</v>
      </c>
      <c r="C58" s="109">
        <f t="shared" si="6"/>
        <v>0</v>
      </c>
      <c r="D58" s="109">
        <f t="shared" si="7"/>
        <v>0</v>
      </c>
      <c r="E58" s="109">
        <f t="shared" si="8"/>
        <v>0</v>
      </c>
      <c r="F58" s="109">
        <f t="shared" si="9"/>
        <v>0</v>
      </c>
    </row>
    <row r="59" spans="1:14" x14ac:dyDescent="0.25">
      <c r="A59" s="79" t="str">
        <f t="shared" si="4"/>
        <v>Troškovi rezervnih dijelova</v>
      </c>
      <c r="B59" s="109">
        <f t="shared" si="5"/>
        <v>0</v>
      </c>
      <c r="C59" s="109">
        <f t="shared" si="6"/>
        <v>0</v>
      </c>
      <c r="D59" s="109">
        <f t="shared" si="7"/>
        <v>0</v>
      </c>
      <c r="E59" s="109">
        <f t="shared" si="8"/>
        <v>0</v>
      </c>
      <c r="F59" s="109">
        <f t="shared" si="9"/>
        <v>0</v>
      </c>
    </row>
    <row r="60" spans="1:14" x14ac:dyDescent="0.25">
      <c r="A60" s="79" t="str">
        <f t="shared" si="4"/>
        <v>Troškovi ambalaže za pakiranje</v>
      </c>
      <c r="B60" s="109">
        <f t="shared" si="5"/>
        <v>0</v>
      </c>
      <c r="C60" s="109">
        <f t="shared" si="6"/>
        <v>0</v>
      </c>
      <c r="D60" s="109">
        <f t="shared" si="7"/>
        <v>0</v>
      </c>
      <c r="E60" s="109">
        <f t="shared" si="8"/>
        <v>0</v>
      </c>
      <c r="F60" s="109">
        <f t="shared" si="9"/>
        <v>0</v>
      </c>
    </row>
    <row r="61" spans="1:14" x14ac:dyDescent="0.25">
      <c r="A61" s="79" t="str">
        <f t="shared" si="4"/>
        <v>Materijal za čišćenje</v>
      </c>
      <c r="B61" s="109">
        <f t="shared" si="5"/>
        <v>0</v>
      </c>
      <c r="C61" s="109">
        <f t="shared" si="6"/>
        <v>0</v>
      </c>
      <c r="D61" s="109">
        <f t="shared" si="7"/>
        <v>0</v>
      </c>
      <c r="E61" s="109">
        <f t="shared" si="8"/>
        <v>0</v>
      </c>
      <c r="F61" s="109">
        <f t="shared" si="9"/>
        <v>0</v>
      </c>
    </row>
    <row r="62" spans="1:14" x14ac:dyDescent="0.25">
      <c r="A62" s="79" t="str">
        <f t="shared" si="4"/>
        <v>Uredski materijal</v>
      </c>
      <c r="B62" s="109">
        <f t="shared" si="5"/>
        <v>0</v>
      </c>
      <c r="C62" s="109">
        <f t="shared" si="6"/>
        <v>0</v>
      </c>
      <c r="D62" s="109">
        <f t="shared" si="7"/>
        <v>0</v>
      </c>
      <c r="E62" s="109">
        <f t="shared" si="8"/>
        <v>0</v>
      </c>
      <c r="F62" s="109">
        <f t="shared" si="9"/>
        <v>0</v>
      </c>
    </row>
    <row r="63" spans="1:14" x14ac:dyDescent="0.25">
      <c r="A63" s="79" t="str">
        <f t="shared" si="4"/>
        <v>Naziv troška</v>
      </c>
      <c r="B63" s="109">
        <f t="shared" si="5"/>
        <v>0</v>
      </c>
      <c r="C63" s="109">
        <f t="shared" si="6"/>
        <v>0</v>
      </c>
      <c r="D63" s="109">
        <f t="shared" si="7"/>
        <v>0</v>
      </c>
      <c r="E63" s="109">
        <f t="shared" si="8"/>
        <v>0</v>
      </c>
      <c r="F63" s="109">
        <f t="shared" si="9"/>
        <v>0</v>
      </c>
    </row>
    <row r="64" spans="1:14" x14ac:dyDescent="0.25">
      <c r="A64" s="79" t="str">
        <f t="shared" si="4"/>
        <v>Naziv troška</v>
      </c>
      <c r="B64" s="109">
        <f t="shared" si="5"/>
        <v>0</v>
      </c>
      <c r="C64" s="109">
        <f t="shared" si="6"/>
        <v>0</v>
      </c>
      <c r="D64" s="109">
        <f t="shared" si="7"/>
        <v>0</v>
      </c>
      <c r="E64" s="109">
        <f t="shared" si="8"/>
        <v>0</v>
      </c>
      <c r="F64" s="109">
        <f t="shared" si="9"/>
        <v>0</v>
      </c>
    </row>
    <row r="65" spans="1:6" x14ac:dyDescent="0.25">
      <c r="A65" s="79" t="str">
        <f t="shared" si="4"/>
        <v>Naziv troška</v>
      </c>
      <c r="B65" s="109">
        <f t="shared" si="5"/>
        <v>0</v>
      </c>
      <c r="C65" s="109">
        <f t="shared" si="6"/>
        <v>0</v>
      </c>
      <c r="D65" s="109">
        <f t="shared" si="7"/>
        <v>0</v>
      </c>
      <c r="E65" s="109">
        <f t="shared" si="8"/>
        <v>0</v>
      </c>
      <c r="F65" s="109">
        <f t="shared" si="9"/>
        <v>0</v>
      </c>
    </row>
    <row r="66" spans="1:6" x14ac:dyDescent="0.25">
      <c r="A66" s="81" t="str">
        <f t="shared" si="4"/>
        <v>B) Usluge</v>
      </c>
      <c r="B66" s="108">
        <f t="shared" si="5"/>
        <v>0</v>
      </c>
      <c r="C66" s="108">
        <f t="shared" si="6"/>
        <v>0</v>
      </c>
      <c r="D66" s="108">
        <f t="shared" si="7"/>
        <v>0</v>
      </c>
      <c r="E66" s="108">
        <f t="shared" si="8"/>
        <v>0</v>
      </c>
      <c r="F66" s="108">
        <f t="shared" si="9"/>
        <v>0</v>
      </c>
    </row>
    <row r="67" spans="1:6" x14ac:dyDescent="0.25">
      <c r="A67" s="79" t="str">
        <f t="shared" si="4"/>
        <v>Proizvodne usluge (kooperacija)</v>
      </c>
      <c r="B67" s="109">
        <f t="shared" si="5"/>
        <v>0</v>
      </c>
      <c r="C67" s="109">
        <f t="shared" si="6"/>
        <v>0</v>
      </c>
      <c r="D67" s="109">
        <f t="shared" si="7"/>
        <v>0</v>
      </c>
      <c r="E67" s="109">
        <f t="shared" si="8"/>
        <v>0</v>
      </c>
      <c r="F67" s="109">
        <f t="shared" si="9"/>
        <v>0</v>
      </c>
    </row>
    <row r="68" spans="1:6" x14ac:dyDescent="0.25">
      <c r="A68" s="79" t="str">
        <f t="shared" si="4"/>
        <v>Usluge održavanja</v>
      </c>
      <c r="B68" s="109">
        <f t="shared" si="5"/>
        <v>0</v>
      </c>
      <c r="C68" s="109">
        <f t="shared" si="6"/>
        <v>0</v>
      </c>
      <c r="D68" s="109">
        <f t="shared" si="7"/>
        <v>0</v>
      </c>
      <c r="E68" s="109">
        <f t="shared" si="8"/>
        <v>0</v>
      </c>
      <c r="F68" s="109">
        <f t="shared" si="9"/>
        <v>0</v>
      </c>
    </row>
    <row r="69" spans="1:6" ht="23.25" x14ac:dyDescent="0.25">
      <c r="A69" s="103" t="str">
        <f t="shared" si="4"/>
        <v>Intelektualne usluge (računovodstvene, pravne...)</v>
      </c>
      <c r="B69" s="109">
        <f t="shared" si="5"/>
        <v>0</v>
      </c>
      <c r="C69" s="109">
        <f t="shared" si="6"/>
        <v>0</v>
      </c>
      <c r="D69" s="109">
        <f t="shared" si="7"/>
        <v>0</v>
      </c>
      <c r="E69" s="109">
        <f t="shared" si="8"/>
        <v>0</v>
      </c>
      <c r="F69" s="109">
        <f t="shared" si="9"/>
        <v>0</v>
      </c>
    </row>
    <row r="70" spans="1:6" x14ac:dyDescent="0.25">
      <c r="A70" s="79" t="str">
        <f t="shared" si="4"/>
        <v>Zakupnina i najamnina</v>
      </c>
      <c r="B70" s="109">
        <f t="shared" si="5"/>
        <v>0</v>
      </c>
      <c r="C70" s="109">
        <f t="shared" si="6"/>
        <v>0</v>
      </c>
      <c r="D70" s="109">
        <f t="shared" si="7"/>
        <v>0</v>
      </c>
      <c r="E70" s="109">
        <f t="shared" si="8"/>
        <v>0</v>
      </c>
      <c r="F70" s="109">
        <f t="shared" si="9"/>
        <v>0</v>
      </c>
    </row>
    <row r="71" spans="1:6" x14ac:dyDescent="0.25">
      <c r="A71" s="79" t="str">
        <f t="shared" si="4"/>
        <v>Usluge promocije</v>
      </c>
      <c r="B71" s="109">
        <f t="shared" si="5"/>
        <v>0</v>
      </c>
      <c r="C71" s="109">
        <f t="shared" si="6"/>
        <v>0</v>
      </c>
      <c r="D71" s="109">
        <f t="shared" si="7"/>
        <v>0</v>
      </c>
      <c r="E71" s="109">
        <f t="shared" si="8"/>
        <v>0</v>
      </c>
      <c r="F71" s="109">
        <f t="shared" si="9"/>
        <v>0</v>
      </c>
    </row>
    <row r="72" spans="1:6" x14ac:dyDescent="0.25">
      <c r="A72" s="79" t="str">
        <f t="shared" si="4"/>
        <v>Prijevozne usluge</v>
      </c>
      <c r="B72" s="109">
        <f t="shared" si="5"/>
        <v>0</v>
      </c>
      <c r="C72" s="109">
        <f t="shared" si="6"/>
        <v>0</v>
      </c>
      <c r="D72" s="109">
        <f t="shared" si="7"/>
        <v>0</v>
      </c>
      <c r="E72" s="109">
        <f t="shared" si="8"/>
        <v>0</v>
      </c>
      <c r="F72" s="109">
        <f t="shared" si="9"/>
        <v>0</v>
      </c>
    </row>
    <row r="73" spans="1:6" x14ac:dyDescent="0.25">
      <c r="A73" s="79" t="str">
        <f t="shared" si="4"/>
        <v>Usluge telefonije</v>
      </c>
      <c r="B73" s="109">
        <f t="shared" si="5"/>
        <v>0</v>
      </c>
      <c r="C73" s="109">
        <f t="shared" si="6"/>
        <v>0</v>
      </c>
      <c r="D73" s="109">
        <f t="shared" si="7"/>
        <v>0</v>
      </c>
      <c r="E73" s="109">
        <f t="shared" si="8"/>
        <v>0</v>
      </c>
      <c r="F73" s="109">
        <f t="shared" si="9"/>
        <v>0</v>
      </c>
    </row>
    <row r="74" spans="1:6" x14ac:dyDescent="0.25">
      <c r="A74" s="79" t="str">
        <f t="shared" si="4"/>
        <v>Usluge istraživanja tržišta</v>
      </c>
      <c r="B74" s="109">
        <f t="shared" si="5"/>
        <v>0</v>
      </c>
      <c r="C74" s="109">
        <f t="shared" si="6"/>
        <v>0</v>
      </c>
      <c r="D74" s="109">
        <f t="shared" si="7"/>
        <v>0</v>
      </c>
      <c r="E74" s="109">
        <f t="shared" si="8"/>
        <v>0</v>
      </c>
      <c r="F74" s="109">
        <f t="shared" si="9"/>
        <v>0</v>
      </c>
    </row>
    <row r="75" spans="1:6" x14ac:dyDescent="0.25">
      <c r="A75" s="110" t="str">
        <f t="shared" si="4"/>
        <v>Komunalne usluge (odvoz smeća, voda...)</v>
      </c>
      <c r="B75" s="109">
        <f t="shared" si="5"/>
        <v>0</v>
      </c>
      <c r="C75" s="109">
        <f t="shared" si="6"/>
        <v>0</v>
      </c>
      <c r="D75" s="109">
        <f t="shared" si="7"/>
        <v>0</v>
      </c>
      <c r="E75" s="109">
        <f t="shared" si="8"/>
        <v>0</v>
      </c>
      <c r="F75" s="109">
        <f t="shared" si="9"/>
        <v>0</v>
      </c>
    </row>
    <row r="76" spans="1:6" x14ac:dyDescent="0.25">
      <c r="A76" s="103" t="str">
        <f t="shared" si="4"/>
        <v>Troškovi liječničkih pregleda radnika</v>
      </c>
      <c r="B76" s="109">
        <f t="shared" si="5"/>
        <v>0</v>
      </c>
      <c r="C76" s="109">
        <f t="shared" si="6"/>
        <v>0</v>
      </c>
      <c r="D76" s="109">
        <f t="shared" si="7"/>
        <v>0</v>
      </c>
      <c r="E76" s="109">
        <f t="shared" si="8"/>
        <v>0</v>
      </c>
      <c r="F76" s="109">
        <f t="shared" si="9"/>
        <v>0</v>
      </c>
    </row>
    <row r="77" spans="1:6" x14ac:dyDescent="0.25">
      <c r="A77" s="79" t="str">
        <f t="shared" si="4"/>
        <v>Naziv troška</v>
      </c>
      <c r="B77" s="109">
        <f t="shared" si="5"/>
        <v>0</v>
      </c>
      <c r="C77" s="109">
        <f t="shared" si="6"/>
        <v>0</v>
      </c>
      <c r="D77" s="109">
        <f t="shared" si="7"/>
        <v>0</v>
      </c>
      <c r="E77" s="109">
        <f t="shared" si="8"/>
        <v>0</v>
      </c>
      <c r="F77" s="109">
        <f t="shared" si="9"/>
        <v>0</v>
      </c>
    </row>
    <row r="78" spans="1:6" x14ac:dyDescent="0.25">
      <c r="A78" s="79" t="str">
        <f t="shared" si="4"/>
        <v>Naziv troška</v>
      </c>
      <c r="B78" s="109">
        <f t="shared" si="5"/>
        <v>0</v>
      </c>
      <c r="C78" s="109">
        <f t="shared" si="6"/>
        <v>0</v>
      </c>
      <c r="D78" s="109">
        <f t="shared" si="7"/>
        <v>0</v>
      </c>
      <c r="E78" s="109">
        <f t="shared" si="8"/>
        <v>0</v>
      </c>
      <c r="F78" s="109">
        <f t="shared" si="9"/>
        <v>0</v>
      </c>
    </row>
    <row r="79" spans="1:6" x14ac:dyDescent="0.25">
      <c r="A79" s="79" t="str">
        <f t="shared" si="4"/>
        <v>Naziv troška</v>
      </c>
      <c r="B79" s="109">
        <f t="shared" si="5"/>
        <v>0</v>
      </c>
      <c r="C79" s="109">
        <f t="shared" si="6"/>
        <v>0</v>
      </c>
      <c r="D79" s="109">
        <f t="shared" si="7"/>
        <v>0</v>
      </c>
      <c r="E79" s="109">
        <f t="shared" si="8"/>
        <v>0</v>
      </c>
      <c r="F79" s="109">
        <f t="shared" si="9"/>
        <v>0</v>
      </c>
    </row>
    <row r="80" spans="1:6" x14ac:dyDescent="0.25">
      <c r="A80" s="81" t="str">
        <f t="shared" si="4"/>
        <v>C) Ostali rashodi</v>
      </c>
      <c r="B80" s="108">
        <f t="shared" si="5"/>
        <v>0</v>
      </c>
      <c r="C80" s="108">
        <f t="shared" si="6"/>
        <v>0</v>
      </c>
      <c r="D80" s="108">
        <f t="shared" si="7"/>
        <v>0</v>
      </c>
      <c r="E80" s="108">
        <f t="shared" si="8"/>
        <v>0</v>
      </c>
      <c r="F80" s="108">
        <f t="shared" si="9"/>
        <v>0</v>
      </c>
    </row>
    <row r="81" spans="1:6" x14ac:dyDescent="0.25">
      <c r="A81" s="81" t="str">
        <f t="shared" si="4"/>
        <v>Ukupno (A+B+C)</v>
      </c>
      <c r="B81" s="108">
        <f t="shared" si="5"/>
        <v>0</v>
      </c>
      <c r="C81" s="108">
        <f t="shared" si="6"/>
        <v>0</v>
      </c>
      <c r="D81" s="108">
        <f t="shared" si="7"/>
        <v>0</v>
      </c>
      <c r="E81" s="108">
        <f t="shared" si="8"/>
        <v>0</v>
      </c>
      <c r="F81" s="108">
        <f t="shared" si="9"/>
        <v>0</v>
      </c>
    </row>
    <row r="82" spans="1:6" x14ac:dyDescent="0.25">
      <c r="B82" s="23"/>
      <c r="C82" s="23"/>
      <c r="D82" s="23"/>
      <c r="E82" s="23"/>
      <c r="F82" s="23"/>
    </row>
    <row r="83" spans="1:6" x14ac:dyDescent="0.25">
      <c r="B83" s="23"/>
      <c r="C83" s="23"/>
      <c r="D83" s="23"/>
      <c r="E83" s="23"/>
      <c r="F83" s="23"/>
    </row>
    <row r="84" spans="1:6" x14ac:dyDescent="0.25">
      <c r="A84" s="43" t="s">
        <v>88</v>
      </c>
      <c r="B84" s="47"/>
      <c r="C84" s="47"/>
      <c r="D84" s="47"/>
      <c r="E84" s="47"/>
      <c r="F84" s="47"/>
    </row>
    <row r="85" spans="1:6" x14ac:dyDescent="0.25">
      <c r="A85" s="106" t="s">
        <v>89</v>
      </c>
      <c r="B85" s="111" t="s">
        <v>54</v>
      </c>
      <c r="C85" s="111" t="s">
        <v>55</v>
      </c>
      <c r="D85" s="111" t="s">
        <v>56</v>
      </c>
      <c r="E85" s="111" t="s">
        <v>57</v>
      </c>
      <c r="F85" s="111" t="s">
        <v>58</v>
      </c>
    </row>
    <row r="86" spans="1:6" x14ac:dyDescent="0.25">
      <c r="A86" s="79" t="s">
        <v>90</v>
      </c>
      <c r="B86" s="112">
        <f>B56</f>
        <v>0</v>
      </c>
      <c r="C86" s="112">
        <f t="shared" ref="C86:F86" si="10">C56</f>
        <v>0</v>
      </c>
      <c r="D86" s="112">
        <f t="shared" si="10"/>
        <v>0</v>
      </c>
      <c r="E86" s="112">
        <f t="shared" si="10"/>
        <v>0</v>
      </c>
      <c r="F86" s="112">
        <f t="shared" si="10"/>
        <v>0</v>
      </c>
    </row>
    <row r="87" spans="1:6" x14ac:dyDescent="0.25">
      <c r="A87" s="79" t="s">
        <v>91</v>
      </c>
      <c r="B87" s="112">
        <f>B66</f>
        <v>0</v>
      </c>
      <c r="C87" s="112">
        <f t="shared" ref="C87:F87" si="11">C66</f>
        <v>0</v>
      </c>
      <c r="D87" s="112">
        <f t="shared" si="11"/>
        <v>0</v>
      </c>
      <c r="E87" s="112">
        <f t="shared" si="11"/>
        <v>0</v>
      </c>
      <c r="F87" s="112">
        <f t="shared" si="11"/>
        <v>0</v>
      </c>
    </row>
    <row r="88" spans="1:6" x14ac:dyDescent="0.25">
      <c r="A88" s="79" t="s">
        <v>92</v>
      </c>
      <c r="B88" s="112">
        <f>'6. Ulaganja i amortizacija'!E20</f>
        <v>0</v>
      </c>
      <c r="C88" s="112">
        <f>'6. Ulaganja i amortizacija'!F20</f>
        <v>0</v>
      </c>
      <c r="D88" s="112">
        <f>'6. Ulaganja i amortizacija'!G20</f>
        <v>0</v>
      </c>
      <c r="E88" s="112">
        <f>'6. Ulaganja i amortizacija'!H20</f>
        <v>0</v>
      </c>
      <c r="F88" s="112">
        <f>'6. Ulaganja i amortizacija'!I20</f>
        <v>0</v>
      </c>
    </row>
    <row r="89" spans="1:6" x14ac:dyDescent="0.25">
      <c r="A89" s="79" t="s">
        <v>93</v>
      </c>
      <c r="B89" s="112">
        <f>'5. Zaposlenici'!B49</f>
        <v>0</v>
      </c>
      <c r="C89" s="112">
        <f>'5. Zaposlenici'!C49</f>
        <v>0</v>
      </c>
      <c r="D89" s="112">
        <f>'5. Zaposlenici'!D49</f>
        <v>0</v>
      </c>
      <c r="E89" s="112">
        <f>'5. Zaposlenici'!E49</f>
        <v>0</v>
      </c>
      <c r="F89" s="112">
        <f>'5. Zaposlenici'!F49</f>
        <v>0</v>
      </c>
    </row>
    <row r="90" spans="1:6" x14ac:dyDescent="0.25">
      <c r="A90" s="79" t="s">
        <v>94</v>
      </c>
      <c r="B90" s="112">
        <f>B80</f>
        <v>0</v>
      </c>
      <c r="C90" s="112">
        <f t="shared" ref="C90:F90" si="12">C80</f>
        <v>0</v>
      </c>
      <c r="D90" s="112">
        <f t="shared" si="12"/>
        <v>0</v>
      </c>
      <c r="E90" s="112">
        <f t="shared" si="12"/>
        <v>0</v>
      </c>
      <c r="F90" s="112">
        <f t="shared" si="12"/>
        <v>0</v>
      </c>
    </row>
    <row r="91" spans="1:6" x14ac:dyDescent="0.25">
      <c r="A91" s="79" t="s">
        <v>95</v>
      </c>
      <c r="B91" s="112">
        <f>'8. Postojeći krediti'!B41</f>
        <v>0</v>
      </c>
      <c r="C91" s="112">
        <f>'8. Postojeći krediti'!C41</f>
        <v>0</v>
      </c>
      <c r="D91" s="112">
        <f>'8. Postojeći krediti'!D41</f>
        <v>0</v>
      </c>
      <c r="E91" s="112">
        <f>'8. Postojeći krediti'!E41</f>
        <v>0</v>
      </c>
      <c r="F91" s="112">
        <f>'8. Postojeći krediti'!F41</f>
        <v>0</v>
      </c>
    </row>
    <row r="92" spans="1:6" x14ac:dyDescent="0.25">
      <c r="A92" s="81" t="s">
        <v>47</v>
      </c>
      <c r="B92" s="113">
        <f>SUM(B86:B91)</f>
        <v>0</v>
      </c>
      <c r="C92" s="113">
        <f t="shared" ref="C92:F92" si="13">SUM(C86:C91)</f>
        <v>0</v>
      </c>
      <c r="D92" s="113">
        <f t="shared" si="13"/>
        <v>0</v>
      </c>
      <c r="E92" s="113">
        <f t="shared" si="13"/>
        <v>0</v>
      </c>
      <c r="F92" s="113">
        <f t="shared" si="13"/>
        <v>0</v>
      </c>
    </row>
  </sheetData>
  <sheetProtection sheet="1" objects="1" scenarios="1" selectLockedCells="1"/>
  <mergeCells count="4">
    <mergeCell ref="A54:N54"/>
    <mergeCell ref="A3:N3"/>
    <mergeCell ref="A4:N11"/>
    <mergeCell ref="A13:N13"/>
  </mergeCells>
  <phoneticPr fontId="6" type="noConversion"/>
  <pageMargins left="0.25" right="0.25" top="0.75" bottom="0.75" header="0.3" footer="0.3"/>
  <pageSetup paperSize="9" orientation="portrait" verticalDpi="0" r:id="rId1"/>
  <headerFooter>
    <oddHeader>&amp;C&amp;G</oddHeader>
    <oddFooter>&amp;A</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986D0-A2CB-4153-9065-0142C613812D}">
  <dimension ref="A3:I49"/>
  <sheetViews>
    <sheetView view="pageLayout" zoomScaleNormal="100" workbookViewId="0">
      <selection activeCell="F39" sqref="F39"/>
    </sheetView>
  </sheetViews>
  <sheetFormatPr defaultRowHeight="15" x14ac:dyDescent="0.25"/>
  <cols>
    <col min="1" max="1" width="29.28515625" customWidth="1"/>
    <col min="2" max="6" width="9.140625" style="24"/>
  </cols>
  <sheetData>
    <row r="3" spans="1:9" x14ac:dyDescent="0.25">
      <c r="A3" s="6" t="s">
        <v>96</v>
      </c>
    </row>
    <row r="4" spans="1:9" x14ac:dyDescent="0.25">
      <c r="A4" s="170"/>
      <c r="B4" s="170"/>
      <c r="C4" s="170"/>
      <c r="D4" s="170"/>
      <c r="E4" s="170"/>
      <c r="F4" s="170"/>
      <c r="G4" s="170"/>
      <c r="H4" s="1"/>
      <c r="I4" s="1"/>
    </row>
    <row r="5" spans="1:9" x14ac:dyDescent="0.25">
      <c r="A5" s="170"/>
      <c r="B5" s="170"/>
      <c r="C5" s="170"/>
      <c r="D5" s="170"/>
      <c r="E5" s="170"/>
      <c r="F5" s="170"/>
      <c r="G5" s="170"/>
      <c r="H5" s="1"/>
      <c r="I5" s="1"/>
    </row>
    <row r="6" spans="1:9" x14ac:dyDescent="0.25">
      <c r="A6" s="170"/>
      <c r="B6" s="170"/>
      <c r="C6" s="170"/>
      <c r="D6" s="170"/>
      <c r="E6" s="170"/>
      <c r="F6" s="170"/>
      <c r="G6" s="170"/>
      <c r="H6" s="1"/>
      <c r="I6" s="1"/>
    </row>
    <row r="7" spans="1:9" x14ac:dyDescent="0.25">
      <c r="A7" s="170"/>
      <c r="B7" s="170"/>
      <c r="C7" s="170"/>
      <c r="D7" s="170"/>
      <c r="E7" s="170"/>
      <c r="F7" s="170"/>
      <c r="G7" s="170"/>
      <c r="H7" s="1"/>
      <c r="I7" s="1"/>
    </row>
    <row r="8" spans="1:9" x14ac:dyDescent="0.25">
      <c r="A8" s="170"/>
      <c r="B8" s="170"/>
      <c r="C8" s="170"/>
      <c r="D8" s="170"/>
      <c r="E8" s="170"/>
      <c r="F8" s="170"/>
      <c r="G8" s="170"/>
      <c r="H8" s="1"/>
      <c r="I8" s="1"/>
    </row>
    <row r="9" spans="1:9" x14ac:dyDescent="0.25">
      <c r="A9" s="170"/>
      <c r="B9" s="170"/>
      <c r="C9" s="170"/>
      <c r="D9" s="170"/>
      <c r="E9" s="170"/>
      <c r="F9" s="170"/>
      <c r="G9" s="170"/>
      <c r="H9" s="1"/>
      <c r="I9" s="1"/>
    </row>
    <row r="10" spans="1:9" x14ac:dyDescent="0.25">
      <c r="A10" s="170"/>
      <c r="B10" s="170"/>
      <c r="C10" s="170"/>
      <c r="D10" s="170"/>
      <c r="E10" s="170"/>
      <c r="F10" s="170"/>
      <c r="G10" s="170"/>
      <c r="H10" s="1"/>
      <c r="I10" s="1"/>
    </row>
    <row r="11" spans="1:9" x14ac:dyDescent="0.25">
      <c r="A11" s="170"/>
      <c r="B11" s="170"/>
      <c r="C11" s="170"/>
      <c r="D11" s="170"/>
      <c r="E11" s="170"/>
      <c r="F11" s="170"/>
      <c r="G11" s="170"/>
      <c r="H11" s="1"/>
      <c r="I11" s="1"/>
    </row>
    <row r="12" spans="1:9" x14ac:dyDescent="0.25">
      <c r="A12" s="170"/>
      <c r="B12" s="170"/>
      <c r="C12" s="170"/>
      <c r="D12" s="170"/>
      <c r="E12" s="170"/>
      <c r="F12" s="170"/>
      <c r="G12" s="170"/>
      <c r="H12" s="1"/>
      <c r="I12" s="1"/>
    </row>
    <row r="13" spans="1:9" x14ac:dyDescent="0.25">
      <c r="A13" s="170"/>
      <c r="B13" s="170"/>
      <c r="C13" s="170"/>
      <c r="D13" s="170"/>
      <c r="E13" s="170"/>
      <c r="F13" s="170"/>
      <c r="G13" s="170"/>
      <c r="H13" s="1"/>
      <c r="I13" s="1"/>
    </row>
    <row r="15" spans="1:9" s="4" customFormat="1" x14ac:dyDescent="0.25">
      <c r="A15" s="43" t="s">
        <v>97</v>
      </c>
      <c r="B15" s="48"/>
      <c r="C15" s="48"/>
      <c r="D15" s="48"/>
      <c r="E15" s="48"/>
      <c r="F15" s="48"/>
    </row>
    <row r="16" spans="1:9" s="4" customFormat="1" ht="11.25" x14ac:dyDescent="0.2">
      <c r="A16" s="77" t="s">
        <v>98</v>
      </c>
      <c r="B16" s="114" t="s">
        <v>54</v>
      </c>
      <c r="C16" s="114" t="s">
        <v>55</v>
      </c>
      <c r="D16" s="114" t="s">
        <v>56</v>
      </c>
      <c r="E16" s="114" t="s">
        <v>57</v>
      </c>
      <c r="F16" s="114" t="s">
        <v>58</v>
      </c>
    </row>
    <row r="17" spans="1:6" x14ac:dyDescent="0.25">
      <c r="A17" s="104"/>
      <c r="B17" s="115"/>
      <c r="C17" s="115"/>
      <c r="D17" s="115"/>
      <c r="E17" s="115"/>
      <c r="F17" s="115"/>
    </row>
    <row r="18" spans="1:6" x14ac:dyDescent="0.25">
      <c r="A18" s="104"/>
      <c r="B18" s="115"/>
      <c r="C18" s="115"/>
      <c r="D18" s="115"/>
      <c r="E18" s="115"/>
      <c r="F18" s="115"/>
    </row>
    <row r="19" spans="1:6" x14ac:dyDescent="0.25">
      <c r="A19" s="104"/>
      <c r="B19" s="115"/>
      <c r="C19" s="115"/>
      <c r="D19" s="115"/>
      <c r="E19" s="115"/>
      <c r="F19" s="115"/>
    </row>
    <row r="20" spans="1:6" x14ac:dyDescent="0.25">
      <c r="A20" s="104"/>
      <c r="B20" s="115"/>
      <c r="C20" s="115"/>
      <c r="D20" s="115"/>
      <c r="E20" s="115"/>
      <c r="F20" s="115"/>
    </row>
    <row r="21" spans="1:6" x14ac:dyDescent="0.25">
      <c r="A21" s="104"/>
      <c r="B21" s="115"/>
      <c r="C21" s="115"/>
      <c r="D21" s="115"/>
      <c r="E21" s="115"/>
      <c r="F21" s="115"/>
    </row>
    <row r="22" spans="1:6" s="6" customFormat="1" ht="11.25" x14ac:dyDescent="0.2">
      <c r="A22" s="81" t="s">
        <v>47</v>
      </c>
      <c r="B22" s="116">
        <f>SUM(B17:B21)</f>
        <v>0</v>
      </c>
      <c r="C22" s="116">
        <f>SUM(C17:C21)</f>
        <v>0</v>
      </c>
      <c r="D22" s="116">
        <f>SUM(D17:D21)</f>
        <v>0</v>
      </c>
      <c r="E22" s="116">
        <f>SUM(E17:E21)</f>
        <v>0</v>
      </c>
      <c r="F22" s="116">
        <f>SUM(F17:F21)</f>
        <v>0</v>
      </c>
    </row>
    <row r="24" spans="1:6" x14ac:dyDescent="0.25">
      <c r="A24" s="171" t="s">
        <v>99</v>
      </c>
      <c r="B24" s="171"/>
      <c r="C24" s="171"/>
      <c r="D24" s="171"/>
      <c r="E24" s="171"/>
      <c r="F24" s="171"/>
    </row>
    <row r="25" spans="1:6" s="4" customFormat="1" ht="11.25" x14ac:dyDescent="0.2">
      <c r="A25" s="77" t="s">
        <v>98</v>
      </c>
      <c r="B25" s="114" t="s">
        <v>54</v>
      </c>
      <c r="C25" s="114" t="s">
        <v>55</v>
      </c>
      <c r="D25" s="114" t="s">
        <v>56</v>
      </c>
      <c r="E25" s="114" t="s">
        <v>57</v>
      </c>
      <c r="F25" s="114" t="s">
        <v>58</v>
      </c>
    </row>
    <row r="26" spans="1:6" x14ac:dyDescent="0.25">
      <c r="A26" s="79" t="str">
        <f>IF(ISBLANK(A17),"",A17)</f>
        <v/>
      </c>
      <c r="B26" s="115"/>
      <c r="C26" s="115"/>
      <c r="D26" s="115"/>
      <c r="E26" s="115"/>
      <c r="F26" s="115"/>
    </row>
    <row r="27" spans="1:6" x14ac:dyDescent="0.25">
      <c r="A27" s="79" t="str">
        <f>IF(ISBLANK(A18),"",A18)</f>
        <v/>
      </c>
      <c r="B27" s="115"/>
      <c r="C27" s="115"/>
      <c r="D27" s="115"/>
      <c r="E27" s="115"/>
      <c r="F27" s="115"/>
    </row>
    <row r="28" spans="1:6" x14ac:dyDescent="0.25">
      <c r="A28" s="79" t="str">
        <f>IF(ISBLANK(A19),"",A19)</f>
        <v/>
      </c>
      <c r="B28" s="115"/>
      <c r="C28" s="115"/>
      <c r="D28" s="115"/>
      <c r="E28" s="115"/>
      <c r="F28" s="115"/>
    </row>
    <row r="29" spans="1:6" x14ac:dyDescent="0.25">
      <c r="A29" s="79" t="str">
        <f>IF(ISBLANK(A20),"",A20)</f>
        <v/>
      </c>
      <c r="B29" s="115"/>
      <c r="C29" s="115"/>
      <c r="D29" s="115"/>
      <c r="E29" s="115"/>
      <c r="F29" s="115"/>
    </row>
    <row r="30" spans="1:6" x14ac:dyDescent="0.25">
      <c r="A30" s="79" t="str">
        <f>IF(ISBLANK(A21),"",A21)</f>
        <v/>
      </c>
      <c r="B30" s="115"/>
      <c r="C30" s="115"/>
      <c r="D30" s="115"/>
      <c r="E30" s="115"/>
      <c r="F30" s="115"/>
    </row>
    <row r="31" spans="1:6" x14ac:dyDescent="0.25">
      <c r="A31" s="81" t="s">
        <v>100</v>
      </c>
      <c r="B31" s="116">
        <f>IF(ISBLANK(B17:B21),"&lt;&gt;",B17*B26+B18*B27+B19*B28+B20*B29+B21*B30)</f>
        <v>0</v>
      </c>
      <c r="C31" s="116">
        <f t="shared" ref="C31:F31" si="0">IF(ISBLANK(C17:C21),"&lt;&gt;",C17*C26+C18*C27+C19*C28+C20*C29+C21*C30)</f>
        <v>0</v>
      </c>
      <c r="D31" s="116">
        <f t="shared" si="0"/>
        <v>0</v>
      </c>
      <c r="E31" s="116">
        <f t="shared" si="0"/>
        <v>0</v>
      </c>
      <c r="F31" s="116">
        <f t="shared" si="0"/>
        <v>0</v>
      </c>
    </row>
    <row r="33" spans="1:6" x14ac:dyDescent="0.25">
      <c r="A33" s="171" t="s">
        <v>101</v>
      </c>
      <c r="B33" s="171"/>
      <c r="C33" s="171"/>
      <c r="D33" s="171"/>
      <c r="E33" s="171"/>
      <c r="F33" s="171"/>
    </row>
    <row r="34" spans="1:6" s="4" customFormat="1" ht="11.25" x14ac:dyDescent="0.2">
      <c r="A34" s="77" t="s">
        <v>98</v>
      </c>
      <c r="B34" s="114" t="s">
        <v>54</v>
      </c>
      <c r="C34" s="114" t="s">
        <v>55</v>
      </c>
      <c r="D34" s="114" t="s">
        <v>56</v>
      </c>
      <c r="E34" s="114" t="s">
        <v>57</v>
      </c>
      <c r="F34" s="114" t="s">
        <v>58</v>
      </c>
    </row>
    <row r="35" spans="1:6" x14ac:dyDescent="0.25">
      <c r="A35" s="79" t="str">
        <f>IF(ISBLANK(A17),"",A17)</f>
        <v/>
      </c>
      <c r="B35" s="115"/>
      <c r="C35" s="115"/>
      <c r="D35" s="115"/>
      <c r="E35" s="115"/>
      <c r="F35" s="115"/>
    </row>
    <row r="36" spans="1:6" x14ac:dyDescent="0.25">
      <c r="A36" s="79" t="str">
        <f t="shared" ref="A36:A39" si="1">IF(ISBLANK(A18),"",A18)</f>
        <v/>
      </c>
      <c r="B36" s="115"/>
      <c r="C36" s="115"/>
      <c r="D36" s="115"/>
      <c r="E36" s="115"/>
      <c r="F36" s="115"/>
    </row>
    <row r="37" spans="1:6" x14ac:dyDescent="0.25">
      <c r="A37" s="79" t="str">
        <f t="shared" si="1"/>
        <v/>
      </c>
      <c r="B37" s="115"/>
      <c r="C37" s="115"/>
      <c r="D37" s="115"/>
      <c r="E37" s="115"/>
      <c r="F37" s="115"/>
    </row>
    <row r="38" spans="1:6" x14ac:dyDescent="0.25">
      <c r="A38" s="79" t="str">
        <f t="shared" si="1"/>
        <v/>
      </c>
      <c r="B38" s="115"/>
      <c r="C38" s="115"/>
      <c r="D38" s="115"/>
      <c r="E38" s="115"/>
      <c r="F38" s="115"/>
    </row>
    <row r="39" spans="1:6" x14ac:dyDescent="0.25">
      <c r="A39" s="79" t="str">
        <f t="shared" si="1"/>
        <v/>
      </c>
      <c r="B39" s="115"/>
      <c r="C39" s="115"/>
      <c r="D39" s="115"/>
      <c r="E39" s="115"/>
      <c r="F39" s="115"/>
    </row>
    <row r="40" spans="1:6" s="3" customFormat="1" x14ac:dyDescent="0.25">
      <c r="A40" s="81" t="s">
        <v>102</v>
      </c>
      <c r="B40" s="116">
        <f t="shared" ref="B40:D40" si="2">IFERROR(IF(OR(ISBLANK(B17:B21),ISBLANK(B26:B30)),"&lt;&gt;",(B17*B26*B35+B18*B27*B36+B19*B28*B37+B20*B29*B38+B21*B30*B39)/B31),0)</f>
        <v>0</v>
      </c>
      <c r="C40" s="116">
        <f t="shared" si="2"/>
        <v>0</v>
      </c>
      <c r="D40" s="116">
        <f t="shared" si="2"/>
        <v>0</v>
      </c>
      <c r="E40" s="116">
        <f>IFERROR(IF(OR(ISBLANK(E17:E21),ISBLANK(E26:E30)),"&lt;&gt;",(E17*E26*E35+E18*E27*E36+E19*E28*E37+E20*E29*E38+E21*E30*E39)/E31),0)</f>
        <v>0</v>
      </c>
      <c r="F40" s="116">
        <f>IFERROR(IF(OR(ISBLANK(F17:F21),ISBLANK(F26:F30)),"&lt;&gt;",(F17*F26*F35+F18*F27*F36+F19*F28*F37+F20*F29*F38+F21*F30*F39)/F31),0)</f>
        <v>0</v>
      </c>
    </row>
    <row r="42" spans="1:6" x14ac:dyDescent="0.25">
      <c r="A42" s="43" t="s">
        <v>246</v>
      </c>
      <c r="B42" s="48"/>
      <c r="C42" s="48"/>
      <c r="D42" s="48"/>
      <c r="E42" s="48"/>
      <c r="F42" s="48"/>
    </row>
    <row r="43" spans="1:6" s="4" customFormat="1" ht="11.25" x14ac:dyDescent="0.2">
      <c r="A43" s="77" t="s">
        <v>98</v>
      </c>
      <c r="B43" s="114" t="s">
        <v>54</v>
      </c>
      <c r="C43" s="114" t="s">
        <v>55</v>
      </c>
      <c r="D43" s="114" t="s">
        <v>56</v>
      </c>
      <c r="E43" s="114" t="s">
        <v>57</v>
      </c>
      <c r="F43" s="114" t="s">
        <v>58</v>
      </c>
    </row>
    <row r="44" spans="1:6" x14ac:dyDescent="0.25">
      <c r="A44" s="79" t="str">
        <f>IF(ISBLANK(A17),"",A17)</f>
        <v/>
      </c>
      <c r="B44" s="117">
        <f t="shared" ref="B44:F48" si="3">PRODUCT(IF(ISBLANK(B17),0,B17*(IF(ISBLANK(B26),0,B26*(IF(ISBLANK(B35),0,B35))))))</f>
        <v>0</v>
      </c>
      <c r="C44" s="117">
        <f t="shared" si="3"/>
        <v>0</v>
      </c>
      <c r="D44" s="117">
        <f t="shared" si="3"/>
        <v>0</v>
      </c>
      <c r="E44" s="117">
        <f t="shared" si="3"/>
        <v>0</v>
      </c>
      <c r="F44" s="117">
        <f t="shared" si="3"/>
        <v>0</v>
      </c>
    </row>
    <row r="45" spans="1:6" x14ac:dyDescent="0.25">
      <c r="A45" s="79" t="str">
        <f t="shared" ref="A45:A48" si="4">IF(ISBLANK(A18),"",A18)</f>
        <v/>
      </c>
      <c r="B45" s="117">
        <f t="shared" si="3"/>
        <v>0</v>
      </c>
      <c r="C45" s="117">
        <f t="shared" si="3"/>
        <v>0</v>
      </c>
      <c r="D45" s="117">
        <f t="shared" si="3"/>
        <v>0</v>
      </c>
      <c r="E45" s="117">
        <f t="shared" si="3"/>
        <v>0</v>
      </c>
      <c r="F45" s="117">
        <f t="shared" si="3"/>
        <v>0</v>
      </c>
    </row>
    <row r="46" spans="1:6" x14ac:dyDescent="0.25">
      <c r="A46" s="79" t="str">
        <f t="shared" si="4"/>
        <v/>
      </c>
      <c r="B46" s="117">
        <f t="shared" si="3"/>
        <v>0</v>
      </c>
      <c r="C46" s="117">
        <f t="shared" si="3"/>
        <v>0</v>
      </c>
      <c r="D46" s="117">
        <f t="shared" si="3"/>
        <v>0</v>
      </c>
      <c r="E46" s="117">
        <f t="shared" si="3"/>
        <v>0</v>
      </c>
      <c r="F46" s="117">
        <f t="shared" si="3"/>
        <v>0</v>
      </c>
    </row>
    <row r="47" spans="1:6" x14ac:dyDescent="0.25">
      <c r="A47" s="79" t="str">
        <f t="shared" si="4"/>
        <v/>
      </c>
      <c r="B47" s="117">
        <f t="shared" si="3"/>
        <v>0</v>
      </c>
      <c r="C47" s="117">
        <f t="shared" si="3"/>
        <v>0</v>
      </c>
      <c r="D47" s="117">
        <f t="shared" si="3"/>
        <v>0</v>
      </c>
      <c r="E47" s="117">
        <f t="shared" si="3"/>
        <v>0</v>
      </c>
      <c r="F47" s="117">
        <f t="shared" si="3"/>
        <v>0</v>
      </c>
    </row>
    <row r="48" spans="1:6" x14ac:dyDescent="0.25">
      <c r="A48" s="79" t="str">
        <f t="shared" si="4"/>
        <v/>
      </c>
      <c r="B48" s="117">
        <f t="shared" si="3"/>
        <v>0</v>
      </c>
      <c r="C48" s="117">
        <f t="shared" si="3"/>
        <v>0</v>
      </c>
      <c r="D48" s="117">
        <f t="shared" si="3"/>
        <v>0</v>
      </c>
      <c r="E48" s="117">
        <f t="shared" si="3"/>
        <v>0</v>
      </c>
      <c r="F48" s="117">
        <f t="shared" si="3"/>
        <v>0</v>
      </c>
    </row>
    <row r="49" spans="1:6" s="3" customFormat="1" x14ac:dyDescent="0.25">
      <c r="A49" s="81" t="s">
        <v>47</v>
      </c>
      <c r="B49" s="116">
        <f>SUM(B44:B48)</f>
        <v>0</v>
      </c>
      <c r="C49" s="116">
        <f>SUM(C44:C48)</f>
        <v>0</v>
      </c>
      <c r="D49" s="116">
        <f>SUM(D44:D48)</f>
        <v>0</v>
      </c>
      <c r="E49" s="116">
        <f>SUM(E44:E48)</f>
        <v>0</v>
      </c>
      <c r="F49" s="116">
        <f>SUM(F44:F48)</f>
        <v>0</v>
      </c>
    </row>
  </sheetData>
  <sheetProtection sheet="1" objects="1" scenarios="1" selectLockedCells="1"/>
  <mergeCells count="3">
    <mergeCell ref="A4:G13"/>
    <mergeCell ref="A24:F24"/>
    <mergeCell ref="A33:F33"/>
  </mergeCells>
  <pageMargins left="0.7" right="0.7" top="0.75" bottom="0.75" header="0.3" footer="0.3"/>
  <pageSetup paperSize="9" orientation="portrait" verticalDpi="0" r:id="rId1"/>
  <headerFooter>
    <oddHeader>&amp;C&amp;G</oddHeader>
    <oddFooter>&amp;A</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521A6-71B6-4A26-A655-4F3B79252854}">
  <dimension ref="A2:K49"/>
  <sheetViews>
    <sheetView view="pageLayout" zoomScaleNormal="100" workbookViewId="0">
      <selection activeCell="A5" sqref="A5"/>
    </sheetView>
  </sheetViews>
  <sheetFormatPr defaultRowHeight="15" x14ac:dyDescent="0.25"/>
  <cols>
    <col min="1" max="1" width="22.5703125" customWidth="1"/>
    <col min="2" max="2" width="10" style="21" customWidth="1"/>
    <col min="3" max="3" width="9.140625" style="21"/>
    <col min="4" max="4" width="10.5703125" style="21" customWidth="1"/>
    <col min="5" max="11" width="9.140625" style="21"/>
  </cols>
  <sheetData>
    <row r="2" spans="1:11" s="5" customFormat="1" x14ac:dyDescent="0.25">
      <c r="A2" s="43" t="s">
        <v>103</v>
      </c>
      <c r="B2" s="47"/>
      <c r="C2" s="47"/>
      <c r="D2" s="47"/>
      <c r="E2" s="47"/>
      <c r="F2" s="19"/>
      <c r="G2" s="19"/>
      <c r="H2" s="19"/>
      <c r="I2" s="19"/>
      <c r="J2" s="19"/>
      <c r="K2" s="19"/>
    </row>
    <row r="3" spans="1:11" ht="23.25" x14ac:dyDescent="0.25">
      <c r="A3" s="118" t="s">
        <v>104</v>
      </c>
      <c r="B3" s="119" t="s">
        <v>34</v>
      </c>
      <c r="C3" s="119" t="s">
        <v>105</v>
      </c>
      <c r="D3" s="119" t="s">
        <v>106</v>
      </c>
      <c r="E3" s="119" t="s">
        <v>107</v>
      </c>
    </row>
    <row r="4" spans="1:11" x14ac:dyDescent="0.25">
      <c r="A4" s="104"/>
      <c r="B4" s="120"/>
      <c r="C4" s="121"/>
      <c r="D4" s="121"/>
      <c r="E4" s="102">
        <f>IF(ISBLANK(C4 OR D4),"", C4*D4)</f>
        <v>0</v>
      </c>
    </row>
    <row r="5" spans="1:11" x14ac:dyDescent="0.25">
      <c r="A5" s="104"/>
      <c r="B5" s="120"/>
      <c r="C5" s="121"/>
      <c r="D5" s="121"/>
      <c r="E5" s="102">
        <f>IF(ISBLANK(C5 OR D5),"", C5*D5)</f>
        <v>0</v>
      </c>
    </row>
    <row r="6" spans="1:11" x14ac:dyDescent="0.25">
      <c r="A6" s="104"/>
      <c r="B6" s="120"/>
      <c r="C6" s="121"/>
      <c r="D6" s="121"/>
      <c r="E6" s="102">
        <f>IF(ISBLANK(C6 OR D6),"", C6*D6)</f>
        <v>0</v>
      </c>
    </row>
    <row r="7" spans="1:11" x14ac:dyDescent="0.25">
      <c r="A7" s="104"/>
      <c r="B7" s="120"/>
      <c r="C7" s="121"/>
      <c r="D7" s="121"/>
      <c r="E7" s="102">
        <f>IF(ISBLANK(C7 OR D7),"", C7*D7)</f>
        <v>0</v>
      </c>
    </row>
    <row r="8" spans="1:11" x14ac:dyDescent="0.25">
      <c r="A8" s="104"/>
      <c r="B8" s="120"/>
      <c r="C8" s="121"/>
      <c r="D8" s="121"/>
      <c r="E8" s="102">
        <f>IF(ISBLANK(C8 OR D8),"", C8*D8)</f>
        <v>0</v>
      </c>
    </row>
    <row r="9" spans="1:11" x14ac:dyDescent="0.25">
      <c r="A9" s="104"/>
      <c r="B9" s="120"/>
      <c r="C9" s="121"/>
      <c r="D9" s="121"/>
      <c r="E9" s="102">
        <f>IF(ISBLANK(C9 OR D9),"", C9*D9)</f>
        <v>0</v>
      </c>
    </row>
    <row r="10" spans="1:11" x14ac:dyDescent="0.25">
      <c r="A10" s="104"/>
      <c r="B10" s="120"/>
      <c r="C10" s="121"/>
      <c r="D10" s="121"/>
      <c r="E10" s="102">
        <f>IF(ISBLANK(C10 OR D10),"", C10*D10)</f>
        <v>0</v>
      </c>
    </row>
    <row r="11" spans="1:11" x14ac:dyDescent="0.25">
      <c r="A11" s="104"/>
      <c r="B11" s="120"/>
      <c r="C11" s="121"/>
      <c r="D11" s="121"/>
      <c r="E11" s="102">
        <f>IF(ISBLANK(C11 OR D11),"", C11*D11)</f>
        <v>0</v>
      </c>
    </row>
    <row r="12" spans="1:11" x14ac:dyDescent="0.25">
      <c r="A12" s="104"/>
      <c r="B12" s="120"/>
      <c r="C12" s="121"/>
      <c r="D12" s="121"/>
      <c r="E12" s="102">
        <f>IF(ISBLANK(C12 OR D12),"", C12*D12)</f>
        <v>0</v>
      </c>
    </row>
    <row r="13" spans="1:11" x14ac:dyDescent="0.25">
      <c r="A13" s="104"/>
      <c r="B13" s="120"/>
      <c r="C13" s="121"/>
      <c r="D13" s="121"/>
      <c r="E13" s="102">
        <f>IF(ISBLANK(C13 OR D13),"", C13*D13)</f>
        <v>0</v>
      </c>
    </row>
    <row r="14" spans="1:11" x14ac:dyDescent="0.25">
      <c r="A14" s="104"/>
      <c r="B14" s="120"/>
      <c r="C14" s="121"/>
      <c r="D14" s="121"/>
      <c r="E14" s="102">
        <f>IF(ISBLANK(C14 OR D14),"", C14*D14)</f>
        <v>0</v>
      </c>
    </row>
    <row r="15" spans="1:11" x14ac:dyDescent="0.25">
      <c r="A15" s="104"/>
      <c r="B15" s="120"/>
      <c r="C15" s="121"/>
      <c r="D15" s="121"/>
      <c r="E15" s="102">
        <f>IF(ISBLANK(C15 OR D15),"", C15*D15)</f>
        <v>0</v>
      </c>
    </row>
    <row r="16" spans="1:11" s="3" customFormat="1" x14ac:dyDescent="0.25">
      <c r="A16" s="81" t="s">
        <v>47</v>
      </c>
      <c r="B16" s="100"/>
      <c r="C16" s="100"/>
      <c r="D16" s="100"/>
      <c r="E16" s="100">
        <f>SUM(E4:E15)</f>
        <v>0</v>
      </c>
      <c r="F16" s="25"/>
      <c r="G16" s="25"/>
      <c r="H16" s="25"/>
      <c r="I16" s="25"/>
      <c r="J16" s="25"/>
      <c r="K16" s="25"/>
    </row>
    <row r="18" spans="1:11" x14ac:dyDescent="0.25">
      <c r="A18" s="172" t="s">
        <v>108</v>
      </c>
      <c r="B18" s="173"/>
      <c r="C18" s="173"/>
      <c r="D18" s="173"/>
      <c r="E18" s="173"/>
      <c r="F18" s="173"/>
      <c r="G18" s="173"/>
      <c r="H18" s="173"/>
      <c r="I18" s="173"/>
      <c r="J18" s="173"/>
      <c r="K18" s="174"/>
    </row>
    <row r="19" spans="1:11" s="11" customFormat="1" ht="16.5" x14ac:dyDescent="0.15">
      <c r="A19" s="122" t="s">
        <v>109</v>
      </c>
      <c r="B19" s="123" t="s">
        <v>110</v>
      </c>
      <c r="C19" s="123" t="s">
        <v>111</v>
      </c>
      <c r="D19" s="123" t="s">
        <v>112</v>
      </c>
      <c r="E19" s="124" t="s">
        <v>54</v>
      </c>
      <c r="F19" s="124" t="s">
        <v>55</v>
      </c>
      <c r="G19" s="124" t="s">
        <v>56</v>
      </c>
      <c r="H19" s="124" t="s">
        <v>57</v>
      </c>
      <c r="I19" s="124" t="s">
        <v>58</v>
      </c>
      <c r="J19" s="124" t="s">
        <v>113</v>
      </c>
      <c r="K19" s="123" t="s">
        <v>114</v>
      </c>
    </row>
    <row r="20" spans="1:11" x14ac:dyDescent="0.25">
      <c r="A20" s="79" t="str">
        <f>IF(ISBLANK(A4),"",A4)</f>
        <v/>
      </c>
      <c r="B20" s="102">
        <f>IF(ISBLANK(E4),"",E4)</f>
        <v>0</v>
      </c>
      <c r="C20" s="121">
        <v>4</v>
      </c>
      <c r="D20" s="102">
        <f>IFERROR(ROUND(B20/C20,0),"")</f>
        <v>0</v>
      </c>
      <c r="E20" s="102">
        <f>IF(ISBLANK(D20),"",IF(B20&gt;=D20,D20,B20))</f>
        <v>0</v>
      </c>
      <c r="F20" s="102">
        <f>IF((B20-2*D20)&gt;0,D20,B20-D20)</f>
        <v>0</v>
      </c>
      <c r="G20" s="102">
        <f>IF(B20-3*D20&gt;0,D20,B20-E20-F20)</f>
        <v>0</v>
      </c>
      <c r="H20" s="102">
        <f>IF(B20-4*D20&gt;=0,D20,B20-E20-F20-G20)</f>
        <v>0</v>
      </c>
      <c r="I20" s="102">
        <f>IF(B20-5*D20&gt;0,D20,B20-E20-F20-G20-H20)</f>
        <v>0</v>
      </c>
      <c r="J20" s="102">
        <f>SUM(E20:I20)</f>
        <v>0</v>
      </c>
      <c r="K20" s="102">
        <f>B20-J20</f>
        <v>0</v>
      </c>
    </row>
    <row r="21" spans="1:11" x14ac:dyDescent="0.25">
      <c r="A21" s="79" t="str">
        <f t="shared" ref="A21:A31" si="0">IF(ISBLANK(A5),"",A5)</f>
        <v/>
      </c>
      <c r="B21" s="102">
        <f t="shared" ref="B21:B31" si="1">IF(ISBLANK(E5),"",E5)</f>
        <v>0</v>
      </c>
      <c r="C21" s="121"/>
      <c r="D21" s="102" t="str">
        <f t="shared" ref="D21:D31" si="2">IFERROR(B21/C21,"")</f>
        <v/>
      </c>
      <c r="E21" s="102" t="str">
        <f t="shared" ref="E21:E31" si="3">IF(ISBLANK(D21),"",D21)</f>
        <v/>
      </c>
      <c r="F21" s="102" t="str">
        <f>IFERROR(IF(B21-E21-D21&gt;0,D21,D21-E21),"")</f>
        <v/>
      </c>
      <c r="G21" s="102"/>
      <c r="H21" s="102"/>
      <c r="I21" s="102"/>
      <c r="J21" s="102"/>
      <c r="K21" s="102"/>
    </row>
    <row r="22" spans="1:11" x14ac:dyDescent="0.25">
      <c r="A22" s="79" t="str">
        <f t="shared" si="0"/>
        <v/>
      </c>
      <c r="B22" s="102">
        <f t="shared" si="1"/>
        <v>0</v>
      </c>
      <c r="C22" s="121"/>
      <c r="D22" s="102" t="str">
        <f t="shared" si="2"/>
        <v/>
      </c>
      <c r="E22" s="102" t="str">
        <f t="shared" si="3"/>
        <v/>
      </c>
      <c r="F22" s="102" t="str">
        <f t="shared" ref="F22:F31" si="4">IFERROR(IF(B22-E22-D22&gt;0,D22,D22-E22),"")</f>
        <v/>
      </c>
      <c r="G22" s="102"/>
      <c r="H22" s="102"/>
      <c r="I22" s="102"/>
      <c r="J22" s="102"/>
      <c r="K22" s="102"/>
    </row>
    <row r="23" spans="1:11" x14ac:dyDescent="0.25">
      <c r="A23" s="79" t="str">
        <f t="shared" si="0"/>
        <v/>
      </c>
      <c r="B23" s="102">
        <f t="shared" si="1"/>
        <v>0</v>
      </c>
      <c r="C23" s="121"/>
      <c r="D23" s="102" t="str">
        <f t="shared" si="2"/>
        <v/>
      </c>
      <c r="E23" s="102" t="str">
        <f t="shared" si="3"/>
        <v/>
      </c>
      <c r="F23" s="102" t="str">
        <f t="shared" si="4"/>
        <v/>
      </c>
      <c r="G23" s="102"/>
      <c r="H23" s="102"/>
      <c r="I23" s="102"/>
      <c r="J23" s="102"/>
      <c r="K23" s="102"/>
    </row>
    <row r="24" spans="1:11" x14ac:dyDescent="0.25">
      <c r="A24" s="79" t="str">
        <f t="shared" si="0"/>
        <v/>
      </c>
      <c r="B24" s="102">
        <f t="shared" si="1"/>
        <v>0</v>
      </c>
      <c r="C24" s="121"/>
      <c r="D24" s="102" t="str">
        <f t="shared" si="2"/>
        <v/>
      </c>
      <c r="E24" s="102" t="str">
        <f t="shared" si="3"/>
        <v/>
      </c>
      <c r="F24" s="102" t="str">
        <f t="shared" si="4"/>
        <v/>
      </c>
      <c r="G24" s="102"/>
      <c r="H24" s="102"/>
      <c r="I24" s="102"/>
      <c r="J24" s="102"/>
      <c r="K24" s="102"/>
    </row>
    <row r="25" spans="1:11" x14ac:dyDescent="0.25">
      <c r="A25" s="79" t="str">
        <f t="shared" si="0"/>
        <v/>
      </c>
      <c r="B25" s="102">
        <f t="shared" si="1"/>
        <v>0</v>
      </c>
      <c r="C25" s="121"/>
      <c r="D25" s="102" t="str">
        <f t="shared" si="2"/>
        <v/>
      </c>
      <c r="E25" s="102" t="str">
        <f t="shared" si="3"/>
        <v/>
      </c>
      <c r="F25" s="102" t="str">
        <f t="shared" si="4"/>
        <v/>
      </c>
      <c r="G25" s="102"/>
      <c r="H25" s="102"/>
      <c r="I25" s="102"/>
      <c r="J25" s="102"/>
      <c r="K25" s="102"/>
    </row>
    <row r="26" spans="1:11" x14ac:dyDescent="0.25">
      <c r="A26" s="79" t="str">
        <f t="shared" si="0"/>
        <v/>
      </c>
      <c r="B26" s="102">
        <f t="shared" si="1"/>
        <v>0</v>
      </c>
      <c r="C26" s="121"/>
      <c r="D26" s="102" t="str">
        <f t="shared" si="2"/>
        <v/>
      </c>
      <c r="E26" s="102" t="str">
        <f t="shared" si="3"/>
        <v/>
      </c>
      <c r="F26" s="102" t="str">
        <f t="shared" si="4"/>
        <v/>
      </c>
      <c r="G26" s="102"/>
      <c r="H26" s="102"/>
      <c r="I26" s="102"/>
      <c r="J26" s="102"/>
      <c r="K26" s="102"/>
    </row>
    <row r="27" spans="1:11" x14ac:dyDescent="0.25">
      <c r="A27" s="79" t="str">
        <f t="shared" si="0"/>
        <v/>
      </c>
      <c r="B27" s="102">
        <f t="shared" si="1"/>
        <v>0</v>
      </c>
      <c r="C27" s="121"/>
      <c r="D27" s="102" t="str">
        <f t="shared" si="2"/>
        <v/>
      </c>
      <c r="E27" s="102" t="str">
        <f t="shared" si="3"/>
        <v/>
      </c>
      <c r="F27" s="102" t="str">
        <f t="shared" si="4"/>
        <v/>
      </c>
      <c r="G27" s="102"/>
      <c r="H27" s="102"/>
      <c r="I27" s="102"/>
      <c r="J27" s="102"/>
      <c r="K27" s="102"/>
    </row>
    <row r="28" spans="1:11" x14ac:dyDescent="0.25">
      <c r="A28" s="79" t="str">
        <f t="shared" si="0"/>
        <v/>
      </c>
      <c r="B28" s="102">
        <f t="shared" si="1"/>
        <v>0</v>
      </c>
      <c r="C28" s="121"/>
      <c r="D28" s="102" t="str">
        <f t="shared" si="2"/>
        <v/>
      </c>
      <c r="E28" s="102" t="str">
        <f t="shared" si="3"/>
        <v/>
      </c>
      <c r="F28" s="102" t="str">
        <f t="shared" si="4"/>
        <v/>
      </c>
      <c r="G28" s="102"/>
      <c r="H28" s="102"/>
      <c r="I28" s="102"/>
      <c r="J28" s="102"/>
      <c r="K28" s="102"/>
    </row>
    <row r="29" spans="1:11" x14ac:dyDescent="0.25">
      <c r="A29" s="79" t="str">
        <f t="shared" si="0"/>
        <v/>
      </c>
      <c r="B29" s="102">
        <f t="shared" si="1"/>
        <v>0</v>
      </c>
      <c r="C29" s="121"/>
      <c r="D29" s="102" t="str">
        <f t="shared" si="2"/>
        <v/>
      </c>
      <c r="E29" s="102" t="str">
        <f t="shared" si="3"/>
        <v/>
      </c>
      <c r="F29" s="102" t="str">
        <f t="shared" si="4"/>
        <v/>
      </c>
      <c r="G29" s="102"/>
      <c r="H29" s="102"/>
      <c r="I29" s="102"/>
      <c r="J29" s="102"/>
      <c r="K29" s="102"/>
    </row>
    <row r="30" spans="1:11" x14ac:dyDescent="0.25">
      <c r="A30" s="79" t="str">
        <f t="shared" si="0"/>
        <v/>
      </c>
      <c r="B30" s="102">
        <f t="shared" si="1"/>
        <v>0</v>
      </c>
      <c r="C30" s="121"/>
      <c r="D30" s="102" t="str">
        <f t="shared" si="2"/>
        <v/>
      </c>
      <c r="E30" s="102" t="str">
        <f t="shared" si="3"/>
        <v/>
      </c>
      <c r="F30" s="102" t="str">
        <f t="shared" si="4"/>
        <v/>
      </c>
      <c r="G30" s="102"/>
      <c r="H30" s="102"/>
      <c r="I30" s="102"/>
      <c r="J30" s="102"/>
      <c r="K30" s="102"/>
    </row>
    <row r="31" spans="1:11" x14ac:dyDescent="0.25">
      <c r="A31" s="79" t="str">
        <f t="shared" si="0"/>
        <v/>
      </c>
      <c r="B31" s="102">
        <f t="shared" si="1"/>
        <v>0</v>
      </c>
      <c r="C31" s="121"/>
      <c r="D31" s="102" t="str">
        <f t="shared" si="2"/>
        <v/>
      </c>
      <c r="E31" s="102" t="str">
        <f t="shared" si="3"/>
        <v/>
      </c>
      <c r="F31" s="102" t="str">
        <f t="shared" si="4"/>
        <v/>
      </c>
      <c r="G31" s="102"/>
      <c r="H31" s="102"/>
      <c r="I31" s="102"/>
      <c r="J31" s="102"/>
      <c r="K31" s="102"/>
    </row>
    <row r="32" spans="1:11" x14ac:dyDescent="0.25">
      <c r="A32" s="81" t="str">
        <f>A16</f>
        <v>Ukupno</v>
      </c>
      <c r="B32" s="100">
        <f>SUM(B20:B31)</f>
        <v>0</v>
      </c>
      <c r="C32" s="100"/>
      <c r="D32" s="100">
        <f t="shared" ref="D32:K32" si="5">SUM(D20:D31)</f>
        <v>0</v>
      </c>
      <c r="E32" s="100">
        <f t="shared" si="5"/>
        <v>0</v>
      </c>
      <c r="F32" s="100">
        <f t="shared" si="5"/>
        <v>0</v>
      </c>
      <c r="G32" s="100">
        <f t="shared" si="5"/>
        <v>0</v>
      </c>
      <c r="H32" s="100">
        <f t="shared" si="5"/>
        <v>0</v>
      </c>
      <c r="I32" s="100">
        <f t="shared" si="5"/>
        <v>0</v>
      </c>
      <c r="J32" s="100">
        <f t="shared" si="5"/>
        <v>0</v>
      </c>
      <c r="K32" s="100">
        <f t="shared" si="5"/>
        <v>0</v>
      </c>
    </row>
    <row r="35" spans="1:11" s="5" customFormat="1" x14ac:dyDescent="0.25">
      <c r="A35" s="171" t="s">
        <v>115</v>
      </c>
      <c r="B35" s="171"/>
      <c r="C35" s="19"/>
      <c r="D35" s="19"/>
      <c r="E35" s="19"/>
      <c r="F35" s="19"/>
      <c r="G35" s="19"/>
      <c r="H35" s="19"/>
      <c r="I35" s="19"/>
      <c r="J35" s="19"/>
      <c r="K35" s="19"/>
    </row>
    <row r="36" spans="1:11" s="4" customFormat="1" ht="11.25" x14ac:dyDescent="0.2">
      <c r="A36" s="125" t="s">
        <v>104</v>
      </c>
      <c r="B36" s="126" t="s">
        <v>107</v>
      </c>
      <c r="C36" s="17"/>
      <c r="D36" s="17"/>
      <c r="E36" s="17"/>
      <c r="F36" s="17"/>
      <c r="G36" s="17"/>
      <c r="H36" s="17"/>
      <c r="I36" s="17"/>
      <c r="J36" s="17"/>
      <c r="K36" s="17"/>
    </row>
    <row r="37" spans="1:11" x14ac:dyDescent="0.25">
      <c r="A37" s="104" t="s">
        <v>127</v>
      </c>
      <c r="B37" s="121">
        <v>5764</v>
      </c>
    </row>
    <row r="38" spans="1:11" x14ac:dyDescent="0.25">
      <c r="A38" s="104"/>
      <c r="B38" s="121"/>
    </row>
    <row r="39" spans="1:11" x14ac:dyDescent="0.25">
      <c r="A39" s="104"/>
      <c r="B39" s="121"/>
    </row>
    <row r="40" spans="1:11" x14ac:dyDescent="0.25">
      <c r="A40" s="104"/>
      <c r="B40" s="121"/>
    </row>
    <row r="41" spans="1:11" x14ac:dyDescent="0.25">
      <c r="A41" s="104"/>
      <c r="B41" s="121"/>
    </row>
    <row r="42" spans="1:11" x14ac:dyDescent="0.25">
      <c r="A42" s="104"/>
      <c r="B42" s="121"/>
    </row>
    <row r="43" spans="1:11" x14ac:dyDescent="0.25">
      <c r="A43" s="104"/>
      <c r="B43" s="121"/>
    </row>
    <row r="44" spans="1:11" x14ac:dyDescent="0.25">
      <c r="A44" s="104"/>
      <c r="B44" s="121"/>
    </row>
    <row r="45" spans="1:11" x14ac:dyDescent="0.25">
      <c r="A45" s="104"/>
      <c r="B45" s="121"/>
    </row>
    <row r="46" spans="1:11" x14ac:dyDescent="0.25">
      <c r="A46" s="104"/>
      <c r="B46" s="121"/>
    </row>
    <row r="47" spans="1:11" x14ac:dyDescent="0.25">
      <c r="A47" s="104"/>
      <c r="B47" s="121"/>
    </row>
    <row r="48" spans="1:11" x14ac:dyDescent="0.25">
      <c r="A48" s="104"/>
      <c r="B48" s="121"/>
    </row>
    <row r="49" spans="1:2" x14ac:dyDescent="0.25">
      <c r="A49" s="81" t="s">
        <v>47</v>
      </c>
      <c r="B49" s="100">
        <f>SUM(B37:B48)</f>
        <v>5764</v>
      </c>
    </row>
  </sheetData>
  <sheetProtection sheet="1" objects="1" scenarios="1" selectLockedCells="1"/>
  <mergeCells count="2">
    <mergeCell ref="A18:K18"/>
    <mergeCell ref="A35:B35"/>
  </mergeCells>
  <pageMargins left="0.7" right="0.7" top="0.75" bottom="0.75" header="0.3" footer="0.3"/>
  <pageSetup paperSize="9" orientation="landscape" verticalDpi="0" r:id="rId1"/>
  <headerFooter>
    <oddHeader>&amp;C&amp;G</oddHeader>
    <oddFooter>&amp;A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1968F-14CE-42D2-A6E7-52173D7DC193}">
  <dimension ref="A3:G114"/>
  <sheetViews>
    <sheetView view="pageLayout" zoomScaleNormal="100" workbookViewId="0">
      <selection activeCell="B5" sqref="B5"/>
    </sheetView>
  </sheetViews>
  <sheetFormatPr defaultRowHeight="15" x14ac:dyDescent="0.25"/>
  <cols>
    <col min="1" max="1" width="24.140625" customWidth="1"/>
    <col min="2" max="2" width="15.140625" style="21" customWidth="1"/>
    <col min="3" max="3" width="9.140625" style="21"/>
    <col min="9" max="9" width="26.5703125" customWidth="1"/>
    <col min="10" max="10" width="15" customWidth="1"/>
  </cols>
  <sheetData>
    <row r="3" spans="1:3" s="3" customFormat="1" x14ac:dyDescent="0.25">
      <c r="A3" s="171" t="s">
        <v>116</v>
      </c>
      <c r="B3" s="171"/>
      <c r="C3" s="171"/>
    </row>
    <row r="4" spans="1:3" s="6" customFormat="1" ht="11.25" x14ac:dyDescent="0.2">
      <c r="A4" s="127" t="s">
        <v>117</v>
      </c>
      <c r="B4" s="128" t="s">
        <v>107</v>
      </c>
      <c r="C4" s="128" t="s">
        <v>118</v>
      </c>
    </row>
    <row r="5" spans="1:3" ht="17.25" customHeight="1" x14ac:dyDescent="0.25">
      <c r="A5" s="79" t="s">
        <v>119</v>
      </c>
      <c r="B5" s="121"/>
      <c r="C5" s="129" t="str">
        <f t="shared" ref="C5:C7" si="0">IFERROR(B5/$B$10*100,"")</f>
        <v/>
      </c>
    </row>
    <row r="6" spans="1:3" x14ac:dyDescent="0.25">
      <c r="A6" s="79" t="s">
        <v>120</v>
      </c>
      <c r="B6" s="121"/>
      <c r="C6" s="129" t="str">
        <f t="shared" si="0"/>
        <v/>
      </c>
    </row>
    <row r="7" spans="1:3" x14ac:dyDescent="0.25">
      <c r="A7" s="79" t="s">
        <v>121</v>
      </c>
      <c r="B7" s="121"/>
      <c r="C7" s="129" t="str">
        <f t="shared" si="0"/>
        <v/>
      </c>
    </row>
    <row r="8" spans="1:3" x14ac:dyDescent="0.25">
      <c r="A8" s="79" t="s">
        <v>122</v>
      </c>
      <c r="B8" s="121"/>
      <c r="C8" s="129" t="str">
        <f>IFERROR(B8/$B$10*100,"")</f>
        <v/>
      </c>
    </row>
    <row r="9" spans="1:3" x14ac:dyDescent="0.25">
      <c r="A9" s="79" t="s">
        <v>123</v>
      </c>
      <c r="B9" s="102">
        <f>IF(B17-SUM(B5:B8)&lt;0, 0,B17-SUM(B5:B8))</f>
        <v>0</v>
      </c>
      <c r="C9" s="129" t="str">
        <f>IFERROR(B9/$B$10*100,"")</f>
        <v/>
      </c>
    </row>
    <row r="10" spans="1:3" x14ac:dyDescent="0.25">
      <c r="A10" s="79" t="s">
        <v>47</v>
      </c>
      <c r="B10" s="100">
        <f>SUM(B5:B9)</f>
        <v>0</v>
      </c>
      <c r="C10" s="129">
        <f>SUM(C5:C9)</f>
        <v>0</v>
      </c>
    </row>
    <row r="13" spans="1:3" x14ac:dyDescent="0.25">
      <c r="A13" s="43" t="s">
        <v>124</v>
      </c>
      <c r="B13" s="47"/>
      <c r="C13" s="47"/>
    </row>
    <row r="14" spans="1:3" s="4" customFormat="1" ht="11.25" x14ac:dyDescent="0.2">
      <c r="A14" s="127" t="s">
        <v>104</v>
      </c>
      <c r="B14" s="128" t="s">
        <v>107</v>
      </c>
      <c r="C14" s="128" t="s">
        <v>118</v>
      </c>
    </row>
    <row r="15" spans="1:3" x14ac:dyDescent="0.25">
      <c r="A15" s="79" t="s">
        <v>125</v>
      </c>
      <c r="B15" s="102">
        <f>'6. Ulaganja i amortizacija'!E16</f>
        <v>0</v>
      </c>
      <c r="C15" s="102">
        <f>IFERROR(B15/B17*100,0)</f>
        <v>0</v>
      </c>
    </row>
    <row r="16" spans="1:3" x14ac:dyDescent="0.25">
      <c r="A16" s="79" t="s">
        <v>126</v>
      </c>
      <c r="B16" s="102">
        <v>0</v>
      </c>
      <c r="C16" s="102">
        <f>(IFERROR(B16/B17*100,0))</f>
        <v>0</v>
      </c>
    </row>
    <row r="17" spans="1:3" x14ac:dyDescent="0.25">
      <c r="A17" s="81" t="s">
        <v>47</v>
      </c>
      <c r="B17" s="100">
        <f>B15+B16</f>
        <v>0</v>
      </c>
      <c r="C17" s="130">
        <f>C15+C16</f>
        <v>0</v>
      </c>
    </row>
    <row r="19" spans="1:3" x14ac:dyDescent="0.25">
      <c r="A19" s="43" t="s">
        <v>128</v>
      </c>
      <c r="B19" s="47"/>
      <c r="C19" s="47"/>
    </row>
    <row r="20" spans="1:3" s="4" customFormat="1" ht="11.25" x14ac:dyDescent="0.2">
      <c r="A20" s="127" t="s">
        <v>104</v>
      </c>
      <c r="B20" s="128" t="s">
        <v>107</v>
      </c>
      <c r="C20" s="128" t="s">
        <v>118</v>
      </c>
    </row>
    <row r="21" spans="1:3" x14ac:dyDescent="0.25">
      <c r="A21" s="104"/>
      <c r="B21" s="121"/>
      <c r="C21" s="102" t="str">
        <f>IFERROR(B21/$B$30*100,"")</f>
        <v/>
      </c>
    </row>
    <row r="22" spans="1:3" x14ac:dyDescent="0.25">
      <c r="A22" s="104"/>
      <c r="B22" s="121"/>
      <c r="C22" s="102" t="str">
        <f t="shared" ref="C22:C29" si="1">IFERROR(B22/$B$30*100,"")</f>
        <v/>
      </c>
    </row>
    <row r="23" spans="1:3" x14ac:dyDescent="0.25">
      <c r="A23" s="104"/>
      <c r="B23" s="121"/>
      <c r="C23" s="102" t="str">
        <f t="shared" si="1"/>
        <v/>
      </c>
    </row>
    <row r="24" spans="1:3" x14ac:dyDescent="0.25">
      <c r="A24" s="104"/>
      <c r="B24" s="121"/>
      <c r="C24" s="102" t="str">
        <f t="shared" si="1"/>
        <v/>
      </c>
    </row>
    <row r="25" spans="1:3" x14ac:dyDescent="0.25">
      <c r="A25" s="104"/>
      <c r="B25" s="121"/>
      <c r="C25" s="102" t="str">
        <f t="shared" si="1"/>
        <v/>
      </c>
    </row>
    <row r="26" spans="1:3" x14ac:dyDescent="0.25">
      <c r="A26" s="104"/>
      <c r="B26" s="121"/>
      <c r="C26" s="102" t="str">
        <f t="shared" si="1"/>
        <v/>
      </c>
    </row>
    <row r="27" spans="1:3" x14ac:dyDescent="0.25">
      <c r="A27" s="104"/>
      <c r="B27" s="121"/>
      <c r="C27" s="102" t="str">
        <f t="shared" si="1"/>
        <v/>
      </c>
    </row>
    <row r="28" spans="1:3" x14ac:dyDescent="0.25">
      <c r="A28" s="104"/>
      <c r="B28" s="121"/>
      <c r="C28" s="102" t="str">
        <f t="shared" si="1"/>
        <v/>
      </c>
    </row>
    <row r="29" spans="1:3" x14ac:dyDescent="0.25">
      <c r="A29" s="104"/>
      <c r="B29" s="121"/>
      <c r="C29" s="102" t="str">
        <f t="shared" si="1"/>
        <v/>
      </c>
    </row>
    <row r="30" spans="1:3" x14ac:dyDescent="0.25">
      <c r="A30" s="81" t="s">
        <v>47</v>
      </c>
      <c r="B30" s="100">
        <f>SUM(B21:B29)</f>
        <v>0</v>
      </c>
      <c r="C30" s="100">
        <f>SUM(B21:B30)</f>
        <v>0</v>
      </c>
    </row>
    <row r="31" spans="1:3" x14ac:dyDescent="0.25">
      <c r="A31" s="4"/>
      <c r="B31" s="17"/>
      <c r="C31" s="17"/>
    </row>
    <row r="32" spans="1:3" x14ac:dyDescent="0.25">
      <c r="A32" s="4"/>
      <c r="B32" s="17"/>
      <c r="C32" s="17"/>
    </row>
    <row r="33" spans="1:7" x14ac:dyDescent="0.25">
      <c r="A33" s="4" t="s">
        <v>253</v>
      </c>
      <c r="B33" s="17">
        <f>IF(B9-SUM(B21:B29)&lt;0,0,B9-SUM(B21:B29))</f>
        <v>0</v>
      </c>
      <c r="C33" s="17"/>
    </row>
    <row r="34" spans="1:7" x14ac:dyDescent="0.25">
      <c r="A34" s="4"/>
      <c r="B34" s="17"/>
      <c r="C34" s="17"/>
    </row>
    <row r="35" spans="1:7" x14ac:dyDescent="0.25">
      <c r="A35" s="54" t="s">
        <v>129</v>
      </c>
      <c r="B35" s="17"/>
      <c r="C35" s="17"/>
    </row>
    <row r="37" spans="1:7" x14ac:dyDescent="0.25">
      <c r="A37" s="175" t="s">
        <v>131</v>
      </c>
      <c r="B37" s="175"/>
    </row>
    <row r="38" spans="1:7" x14ac:dyDescent="0.25">
      <c r="A38" s="79" t="s">
        <v>247</v>
      </c>
      <c r="B38" s="131">
        <f>B30</f>
        <v>0</v>
      </c>
    </row>
    <row r="39" spans="1:7" x14ac:dyDescent="0.25">
      <c r="A39" s="79" t="s">
        <v>132</v>
      </c>
      <c r="B39" s="121"/>
    </row>
    <row r="40" spans="1:7" x14ac:dyDescent="0.25">
      <c r="A40" s="79" t="s">
        <v>133</v>
      </c>
      <c r="B40" s="121"/>
    </row>
    <row r="41" spans="1:7" x14ac:dyDescent="0.25">
      <c r="A41" s="79" t="s">
        <v>134</v>
      </c>
      <c r="B41" s="131" t="str">
        <f>IFERROR(B38/B40,"")</f>
        <v/>
      </c>
    </row>
    <row r="42" spans="1:7" x14ac:dyDescent="0.25">
      <c r="A42" s="55"/>
      <c r="B42" s="56"/>
      <c r="C42" s="56"/>
      <c r="D42" s="55"/>
      <c r="E42" s="55"/>
      <c r="F42" s="55"/>
      <c r="G42" s="55"/>
    </row>
    <row r="43" spans="1:7" x14ac:dyDescent="0.25">
      <c r="A43" s="57"/>
      <c r="B43" s="56"/>
      <c r="C43" s="56"/>
      <c r="D43" s="55"/>
      <c r="E43" s="55"/>
      <c r="F43" s="55"/>
      <c r="G43" s="55"/>
    </row>
    <row r="44" spans="1:7" x14ac:dyDescent="0.25">
      <c r="A44" s="57"/>
      <c r="B44" s="56"/>
      <c r="C44" s="56"/>
      <c r="D44" s="55"/>
      <c r="E44" s="55"/>
      <c r="F44" s="55"/>
      <c r="G44" s="55"/>
    </row>
    <row r="45" spans="1:7" x14ac:dyDescent="0.25">
      <c r="A45" s="55"/>
      <c r="B45" s="56"/>
      <c r="C45" s="56"/>
      <c r="D45" s="55"/>
      <c r="E45" s="55"/>
      <c r="F45" s="55"/>
      <c r="G45" s="55"/>
    </row>
    <row r="46" spans="1:7" x14ac:dyDescent="0.25">
      <c r="A46" s="55"/>
      <c r="B46" s="56"/>
      <c r="C46" s="56"/>
      <c r="D46" s="55"/>
      <c r="E46" s="55"/>
      <c r="F46" s="55"/>
      <c r="G46" s="55"/>
    </row>
    <row r="47" spans="1:7" x14ac:dyDescent="0.25">
      <c r="A47" s="55"/>
      <c r="B47" s="56"/>
      <c r="C47" s="56"/>
      <c r="D47" s="55"/>
      <c r="E47" s="55"/>
      <c r="F47" s="55"/>
      <c r="G47" s="55"/>
    </row>
    <row r="48" spans="1:7" x14ac:dyDescent="0.25">
      <c r="A48" s="55"/>
      <c r="B48" s="56"/>
      <c r="C48" s="56"/>
      <c r="D48" s="55"/>
      <c r="E48" s="55"/>
      <c r="F48" s="55"/>
      <c r="G48" s="55"/>
    </row>
    <row r="49" spans="1:7" x14ac:dyDescent="0.25">
      <c r="A49" s="55"/>
      <c r="B49" s="56"/>
      <c r="C49" s="56"/>
      <c r="D49" s="55"/>
      <c r="E49" s="55"/>
      <c r="F49" s="55"/>
      <c r="G49" s="55"/>
    </row>
    <row r="50" spans="1:7" x14ac:dyDescent="0.25">
      <c r="A50" s="55"/>
      <c r="B50" s="56"/>
      <c r="C50" s="56"/>
      <c r="D50" s="55"/>
      <c r="E50" s="55"/>
      <c r="F50" s="55"/>
      <c r="G50" s="55"/>
    </row>
    <row r="51" spans="1:7" x14ac:dyDescent="0.25">
      <c r="A51" s="55"/>
      <c r="B51" s="56"/>
      <c r="C51" s="56"/>
      <c r="D51" s="55"/>
      <c r="E51" s="55"/>
      <c r="F51" s="55"/>
      <c r="G51" s="55"/>
    </row>
    <row r="53" spans="1:7" x14ac:dyDescent="0.25">
      <c r="A53" s="43" t="s">
        <v>143</v>
      </c>
      <c r="B53" s="47"/>
      <c r="C53" s="47"/>
      <c r="D53" s="43"/>
      <c r="E53" s="43"/>
    </row>
    <row r="54" spans="1:7" ht="28.5" customHeight="1" x14ac:dyDescent="0.25">
      <c r="A54" s="78" t="s">
        <v>144</v>
      </c>
      <c r="B54" s="119" t="s">
        <v>145</v>
      </c>
      <c r="C54" s="119" t="s">
        <v>146</v>
      </c>
      <c r="D54" s="78" t="s">
        <v>147</v>
      </c>
      <c r="E54" s="78" t="s">
        <v>148</v>
      </c>
    </row>
    <row r="55" spans="1:7" ht="11.25" customHeight="1" x14ac:dyDescent="0.25">
      <c r="A55" s="132">
        <v>1</v>
      </c>
      <c r="B55" s="109">
        <f>B38</f>
        <v>0</v>
      </c>
      <c r="C55" s="109">
        <f>IF(B55&gt;=$B$41,$B$41,B55)</f>
        <v>0</v>
      </c>
      <c r="D55" s="133">
        <f>B55*$B$39/1200</f>
        <v>0</v>
      </c>
      <c r="E55" s="134">
        <f>C55+D55</f>
        <v>0</v>
      </c>
    </row>
    <row r="56" spans="1:7" ht="11.25" customHeight="1" x14ac:dyDescent="0.25">
      <c r="A56" s="132">
        <v>2</v>
      </c>
      <c r="B56" s="109">
        <f>B55-C55</f>
        <v>0</v>
      </c>
      <c r="C56" s="109">
        <f t="shared" ref="C56:C114" si="2">IF(B56&gt;=$B$41,$B$41,B56)</f>
        <v>0</v>
      </c>
      <c r="D56" s="133">
        <f t="shared" ref="D56:D114" si="3">B56*$B$39/1200</f>
        <v>0</v>
      </c>
      <c r="E56" s="134">
        <f t="shared" ref="E56:E114" si="4">C56+D56</f>
        <v>0</v>
      </c>
    </row>
    <row r="57" spans="1:7" ht="11.25" customHeight="1" x14ac:dyDescent="0.25">
      <c r="A57" s="132">
        <v>3</v>
      </c>
      <c r="B57" s="109">
        <f t="shared" ref="B57:B114" si="5">B56-C56</f>
        <v>0</v>
      </c>
      <c r="C57" s="109">
        <f t="shared" si="2"/>
        <v>0</v>
      </c>
      <c r="D57" s="133">
        <f t="shared" si="3"/>
        <v>0</v>
      </c>
      <c r="E57" s="134">
        <f t="shared" si="4"/>
        <v>0</v>
      </c>
    </row>
    <row r="58" spans="1:7" ht="11.25" customHeight="1" x14ac:dyDescent="0.25">
      <c r="A58" s="132">
        <v>4</v>
      </c>
      <c r="B58" s="109">
        <f t="shared" si="5"/>
        <v>0</v>
      </c>
      <c r="C58" s="109">
        <f t="shared" si="2"/>
        <v>0</v>
      </c>
      <c r="D58" s="133">
        <f t="shared" si="3"/>
        <v>0</v>
      </c>
      <c r="E58" s="134">
        <f t="shared" si="4"/>
        <v>0</v>
      </c>
    </row>
    <row r="59" spans="1:7" ht="11.25" customHeight="1" x14ac:dyDescent="0.25">
      <c r="A59" s="132">
        <v>5</v>
      </c>
      <c r="B59" s="109">
        <f t="shared" si="5"/>
        <v>0</v>
      </c>
      <c r="C59" s="109">
        <f t="shared" si="2"/>
        <v>0</v>
      </c>
      <c r="D59" s="133">
        <f t="shared" si="3"/>
        <v>0</v>
      </c>
      <c r="E59" s="134">
        <f t="shared" si="4"/>
        <v>0</v>
      </c>
    </row>
    <row r="60" spans="1:7" ht="11.25" customHeight="1" x14ac:dyDescent="0.25">
      <c r="A60" s="132">
        <v>6</v>
      </c>
      <c r="B60" s="109">
        <f t="shared" si="5"/>
        <v>0</v>
      </c>
      <c r="C60" s="109">
        <f t="shared" si="2"/>
        <v>0</v>
      </c>
      <c r="D60" s="133">
        <f t="shared" si="3"/>
        <v>0</v>
      </c>
      <c r="E60" s="134">
        <f t="shared" si="4"/>
        <v>0</v>
      </c>
    </row>
    <row r="61" spans="1:7" ht="11.25" customHeight="1" x14ac:dyDescent="0.25">
      <c r="A61" s="132">
        <v>7</v>
      </c>
      <c r="B61" s="109">
        <f t="shared" si="5"/>
        <v>0</v>
      </c>
      <c r="C61" s="109">
        <f t="shared" si="2"/>
        <v>0</v>
      </c>
      <c r="D61" s="133">
        <f t="shared" si="3"/>
        <v>0</v>
      </c>
      <c r="E61" s="134">
        <f t="shared" si="4"/>
        <v>0</v>
      </c>
    </row>
    <row r="62" spans="1:7" ht="11.25" customHeight="1" x14ac:dyDescent="0.25">
      <c r="A62" s="132">
        <v>8</v>
      </c>
      <c r="B62" s="109">
        <f t="shared" si="5"/>
        <v>0</v>
      </c>
      <c r="C62" s="109">
        <f t="shared" si="2"/>
        <v>0</v>
      </c>
      <c r="D62" s="133">
        <f t="shared" si="3"/>
        <v>0</v>
      </c>
      <c r="E62" s="134">
        <f t="shared" si="4"/>
        <v>0</v>
      </c>
    </row>
    <row r="63" spans="1:7" ht="11.25" customHeight="1" x14ac:dyDescent="0.25">
      <c r="A63" s="132">
        <v>9</v>
      </c>
      <c r="B63" s="109">
        <f t="shared" si="5"/>
        <v>0</v>
      </c>
      <c r="C63" s="109">
        <f t="shared" si="2"/>
        <v>0</v>
      </c>
      <c r="D63" s="133">
        <f t="shared" si="3"/>
        <v>0</v>
      </c>
      <c r="E63" s="134">
        <f t="shared" si="4"/>
        <v>0</v>
      </c>
    </row>
    <row r="64" spans="1:7" ht="11.25" customHeight="1" x14ac:dyDescent="0.25">
      <c r="A64" s="132">
        <v>10</v>
      </c>
      <c r="B64" s="109">
        <f t="shared" si="5"/>
        <v>0</v>
      </c>
      <c r="C64" s="109">
        <f t="shared" si="2"/>
        <v>0</v>
      </c>
      <c r="D64" s="133">
        <f t="shared" si="3"/>
        <v>0</v>
      </c>
      <c r="E64" s="134">
        <f t="shared" si="4"/>
        <v>0</v>
      </c>
    </row>
    <row r="65" spans="1:5" ht="11.25" customHeight="1" x14ac:dyDescent="0.25">
      <c r="A65" s="132">
        <v>11</v>
      </c>
      <c r="B65" s="109">
        <f t="shared" si="5"/>
        <v>0</v>
      </c>
      <c r="C65" s="109">
        <f t="shared" si="2"/>
        <v>0</v>
      </c>
      <c r="D65" s="133">
        <f t="shared" si="3"/>
        <v>0</v>
      </c>
      <c r="E65" s="134">
        <f t="shared" si="4"/>
        <v>0</v>
      </c>
    </row>
    <row r="66" spans="1:5" ht="11.25" customHeight="1" x14ac:dyDescent="0.25">
      <c r="A66" s="135">
        <v>12</v>
      </c>
      <c r="B66" s="136">
        <f t="shared" si="5"/>
        <v>0</v>
      </c>
      <c r="C66" s="136">
        <f t="shared" si="2"/>
        <v>0</v>
      </c>
      <c r="D66" s="137">
        <f t="shared" si="3"/>
        <v>0</v>
      </c>
      <c r="E66" s="138">
        <f t="shared" si="4"/>
        <v>0</v>
      </c>
    </row>
    <row r="67" spans="1:5" ht="11.25" customHeight="1" x14ac:dyDescent="0.25">
      <c r="A67" s="132">
        <v>13</v>
      </c>
      <c r="B67" s="109">
        <f t="shared" si="5"/>
        <v>0</v>
      </c>
      <c r="C67" s="109">
        <f t="shared" si="2"/>
        <v>0</v>
      </c>
      <c r="D67" s="133">
        <f t="shared" si="3"/>
        <v>0</v>
      </c>
      <c r="E67" s="134">
        <f t="shared" si="4"/>
        <v>0</v>
      </c>
    </row>
    <row r="68" spans="1:5" ht="11.25" customHeight="1" x14ac:dyDescent="0.25">
      <c r="A68" s="132">
        <v>14</v>
      </c>
      <c r="B68" s="109">
        <f t="shared" si="5"/>
        <v>0</v>
      </c>
      <c r="C68" s="109">
        <f t="shared" si="2"/>
        <v>0</v>
      </c>
      <c r="D68" s="133">
        <f t="shared" si="3"/>
        <v>0</v>
      </c>
      <c r="E68" s="134">
        <f t="shared" si="4"/>
        <v>0</v>
      </c>
    </row>
    <row r="69" spans="1:5" ht="11.25" customHeight="1" x14ac:dyDescent="0.25">
      <c r="A69" s="132">
        <v>15</v>
      </c>
      <c r="B69" s="109">
        <f t="shared" si="5"/>
        <v>0</v>
      </c>
      <c r="C69" s="109">
        <f t="shared" si="2"/>
        <v>0</v>
      </c>
      <c r="D69" s="133">
        <f t="shared" si="3"/>
        <v>0</v>
      </c>
      <c r="E69" s="134">
        <f t="shared" si="4"/>
        <v>0</v>
      </c>
    </row>
    <row r="70" spans="1:5" ht="11.25" customHeight="1" x14ac:dyDescent="0.25">
      <c r="A70" s="132">
        <v>16</v>
      </c>
      <c r="B70" s="109">
        <f t="shared" si="5"/>
        <v>0</v>
      </c>
      <c r="C70" s="109">
        <f t="shared" si="2"/>
        <v>0</v>
      </c>
      <c r="D70" s="133">
        <f t="shared" si="3"/>
        <v>0</v>
      </c>
      <c r="E70" s="134">
        <f t="shared" si="4"/>
        <v>0</v>
      </c>
    </row>
    <row r="71" spans="1:5" ht="11.25" customHeight="1" x14ac:dyDescent="0.25">
      <c r="A71" s="132">
        <v>17</v>
      </c>
      <c r="B71" s="109">
        <f t="shared" si="5"/>
        <v>0</v>
      </c>
      <c r="C71" s="109">
        <f t="shared" si="2"/>
        <v>0</v>
      </c>
      <c r="D71" s="133">
        <f t="shared" si="3"/>
        <v>0</v>
      </c>
      <c r="E71" s="134">
        <f t="shared" si="4"/>
        <v>0</v>
      </c>
    </row>
    <row r="72" spans="1:5" ht="11.25" customHeight="1" x14ac:dyDescent="0.25">
      <c r="A72" s="132">
        <v>18</v>
      </c>
      <c r="B72" s="109">
        <f t="shared" si="5"/>
        <v>0</v>
      </c>
      <c r="C72" s="109">
        <f t="shared" si="2"/>
        <v>0</v>
      </c>
      <c r="D72" s="133">
        <f t="shared" si="3"/>
        <v>0</v>
      </c>
      <c r="E72" s="134">
        <f t="shared" si="4"/>
        <v>0</v>
      </c>
    </row>
    <row r="73" spans="1:5" ht="11.25" customHeight="1" x14ac:dyDescent="0.25">
      <c r="A73" s="132">
        <v>19</v>
      </c>
      <c r="B73" s="109">
        <f t="shared" si="5"/>
        <v>0</v>
      </c>
      <c r="C73" s="109">
        <f t="shared" si="2"/>
        <v>0</v>
      </c>
      <c r="D73" s="133">
        <f t="shared" si="3"/>
        <v>0</v>
      </c>
      <c r="E73" s="134">
        <f t="shared" si="4"/>
        <v>0</v>
      </c>
    </row>
    <row r="74" spans="1:5" ht="11.25" customHeight="1" x14ac:dyDescent="0.25">
      <c r="A74" s="132">
        <v>20</v>
      </c>
      <c r="B74" s="109">
        <f t="shared" si="5"/>
        <v>0</v>
      </c>
      <c r="C74" s="109">
        <f t="shared" si="2"/>
        <v>0</v>
      </c>
      <c r="D74" s="133">
        <f t="shared" si="3"/>
        <v>0</v>
      </c>
      <c r="E74" s="134">
        <f t="shared" si="4"/>
        <v>0</v>
      </c>
    </row>
    <row r="75" spans="1:5" ht="11.25" customHeight="1" x14ac:dyDescent="0.25">
      <c r="A75" s="132">
        <v>21</v>
      </c>
      <c r="B75" s="109">
        <f t="shared" si="5"/>
        <v>0</v>
      </c>
      <c r="C75" s="109">
        <f t="shared" si="2"/>
        <v>0</v>
      </c>
      <c r="D75" s="133">
        <f t="shared" si="3"/>
        <v>0</v>
      </c>
      <c r="E75" s="134">
        <f t="shared" si="4"/>
        <v>0</v>
      </c>
    </row>
    <row r="76" spans="1:5" ht="11.25" customHeight="1" x14ac:dyDescent="0.25">
      <c r="A76" s="132">
        <v>22</v>
      </c>
      <c r="B76" s="109">
        <f t="shared" si="5"/>
        <v>0</v>
      </c>
      <c r="C76" s="109">
        <f t="shared" si="2"/>
        <v>0</v>
      </c>
      <c r="D76" s="133">
        <f t="shared" si="3"/>
        <v>0</v>
      </c>
      <c r="E76" s="134">
        <f t="shared" si="4"/>
        <v>0</v>
      </c>
    </row>
    <row r="77" spans="1:5" ht="11.25" customHeight="1" x14ac:dyDescent="0.25">
      <c r="A77" s="132">
        <v>23</v>
      </c>
      <c r="B77" s="109">
        <f t="shared" si="5"/>
        <v>0</v>
      </c>
      <c r="C77" s="109">
        <f t="shared" si="2"/>
        <v>0</v>
      </c>
      <c r="D77" s="133">
        <f t="shared" si="3"/>
        <v>0</v>
      </c>
      <c r="E77" s="134">
        <f t="shared" si="4"/>
        <v>0</v>
      </c>
    </row>
    <row r="78" spans="1:5" ht="11.25" customHeight="1" x14ac:dyDescent="0.25">
      <c r="A78" s="135">
        <v>24</v>
      </c>
      <c r="B78" s="136">
        <f t="shared" si="5"/>
        <v>0</v>
      </c>
      <c r="C78" s="136">
        <f t="shared" si="2"/>
        <v>0</v>
      </c>
      <c r="D78" s="137">
        <f t="shared" si="3"/>
        <v>0</v>
      </c>
      <c r="E78" s="138">
        <f t="shared" si="4"/>
        <v>0</v>
      </c>
    </row>
    <row r="79" spans="1:5" ht="11.25" customHeight="1" x14ac:dyDescent="0.25">
      <c r="A79" s="132">
        <v>25</v>
      </c>
      <c r="B79" s="109">
        <f t="shared" si="5"/>
        <v>0</v>
      </c>
      <c r="C79" s="109">
        <f t="shared" si="2"/>
        <v>0</v>
      </c>
      <c r="D79" s="133">
        <f t="shared" si="3"/>
        <v>0</v>
      </c>
      <c r="E79" s="134">
        <f t="shared" si="4"/>
        <v>0</v>
      </c>
    </row>
    <row r="80" spans="1:5" ht="11.25" customHeight="1" x14ac:dyDescent="0.25">
      <c r="A80" s="132">
        <v>26</v>
      </c>
      <c r="B80" s="109">
        <f t="shared" si="5"/>
        <v>0</v>
      </c>
      <c r="C80" s="109">
        <f t="shared" si="2"/>
        <v>0</v>
      </c>
      <c r="D80" s="133">
        <f t="shared" si="3"/>
        <v>0</v>
      </c>
      <c r="E80" s="134">
        <f t="shared" si="4"/>
        <v>0</v>
      </c>
    </row>
    <row r="81" spans="1:5" ht="11.25" customHeight="1" x14ac:dyDescent="0.25">
      <c r="A81" s="132">
        <v>27</v>
      </c>
      <c r="B81" s="109">
        <f t="shared" si="5"/>
        <v>0</v>
      </c>
      <c r="C81" s="109">
        <f t="shared" si="2"/>
        <v>0</v>
      </c>
      <c r="D81" s="133">
        <f t="shared" si="3"/>
        <v>0</v>
      </c>
      <c r="E81" s="134">
        <f t="shared" si="4"/>
        <v>0</v>
      </c>
    </row>
    <row r="82" spans="1:5" ht="11.25" customHeight="1" x14ac:dyDescent="0.25">
      <c r="A82" s="132">
        <v>28</v>
      </c>
      <c r="B82" s="109">
        <f t="shared" si="5"/>
        <v>0</v>
      </c>
      <c r="C82" s="109">
        <f t="shared" si="2"/>
        <v>0</v>
      </c>
      <c r="D82" s="133">
        <f t="shared" si="3"/>
        <v>0</v>
      </c>
      <c r="E82" s="134">
        <f t="shared" si="4"/>
        <v>0</v>
      </c>
    </row>
    <row r="83" spans="1:5" ht="11.25" customHeight="1" x14ac:dyDescent="0.25">
      <c r="A83" s="132">
        <v>29</v>
      </c>
      <c r="B83" s="109">
        <f t="shared" si="5"/>
        <v>0</v>
      </c>
      <c r="C83" s="109">
        <f t="shared" si="2"/>
        <v>0</v>
      </c>
      <c r="D83" s="133">
        <f t="shared" si="3"/>
        <v>0</v>
      </c>
      <c r="E83" s="134">
        <f t="shared" si="4"/>
        <v>0</v>
      </c>
    </row>
    <row r="84" spans="1:5" ht="11.25" customHeight="1" x14ac:dyDescent="0.25">
      <c r="A84" s="132">
        <v>30</v>
      </c>
      <c r="B84" s="109">
        <f t="shared" si="5"/>
        <v>0</v>
      </c>
      <c r="C84" s="109">
        <f t="shared" si="2"/>
        <v>0</v>
      </c>
      <c r="D84" s="133">
        <f t="shared" si="3"/>
        <v>0</v>
      </c>
      <c r="E84" s="134">
        <f t="shared" si="4"/>
        <v>0</v>
      </c>
    </row>
    <row r="85" spans="1:5" ht="11.25" customHeight="1" x14ac:dyDescent="0.25">
      <c r="A85" s="132">
        <v>31</v>
      </c>
      <c r="B85" s="109">
        <f t="shared" si="5"/>
        <v>0</v>
      </c>
      <c r="C85" s="109">
        <f t="shared" si="2"/>
        <v>0</v>
      </c>
      <c r="D85" s="133">
        <f t="shared" si="3"/>
        <v>0</v>
      </c>
      <c r="E85" s="134">
        <f t="shared" si="4"/>
        <v>0</v>
      </c>
    </row>
    <row r="86" spans="1:5" ht="11.25" customHeight="1" x14ac:dyDescent="0.25">
      <c r="A86" s="132">
        <v>32</v>
      </c>
      <c r="B86" s="109">
        <f t="shared" si="5"/>
        <v>0</v>
      </c>
      <c r="C86" s="109">
        <f t="shared" si="2"/>
        <v>0</v>
      </c>
      <c r="D86" s="133">
        <f t="shared" si="3"/>
        <v>0</v>
      </c>
      <c r="E86" s="134">
        <f t="shared" si="4"/>
        <v>0</v>
      </c>
    </row>
    <row r="87" spans="1:5" ht="11.25" customHeight="1" x14ac:dyDescent="0.25">
      <c r="A87" s="132">
        <v>33</v>
      </c>
      <c r="B87" s="109">
        <f t="shared" si="5"/>
        <v>0</v>
      </c>
      <c r="C87" s="109">
        <f t="shared" si="2"/>
        <v>0</v>
      </c>
      <c r="D87" s="133">
        <f t="shared" si="3"/>
        <v>0</v>
      </c>
      <c r="E87" s="134">
        <f t="shared" si="4"/>
        <v>0</v>
      </c>
    </row>
    <row r="88" spans="1:5" ht="11.25" customHeight="1" x14ac:dyDescent="0.25">
      <c r="A88" s="132">
        <v>34</v>
      </c>
      <c r="B88" s="109">
        <f t="shared" si="5"/>
        <v>0</v>
      </c>
      <c r="C88" s="109">
        <f t="shared" si="2"/>
        <v>0</v>
      </c>
      <c r="D88" s="133">
        <f t="shared" si="3"/>
        <v>0</v>
      </c>
      <c r="E88" s="134">
        <f t="shared" si="4"/>
        <v>0</v>
      </c>
    </row>
    <row r="89" spans="1:5" ht="11.25" customHeight="1" x14ac:dyDescent="0.25">
      <c r="A89" s="132">
        <v>35</v>
      </c>
      <c r="B89" s="109">
        <f t="shared" si="5"/>
        <v>0</v>
      </c>
      <c r="C89" s="109">
        <f t="shared" si="2"/>
        <v>0</v>
      </c>
      <c r="D89" s="133">
        <f t="shared" si="3"/>
        <v>0</v>
      </c>
      <c r="E89" s="134">
        <f t="shared" si="4"/>
        <v>0</v>
      </c>
    </row>
    <row r="90" spans="1:5" ht="11.25" customHeight="1" x14ac:dyDescent="0.25">
      <c r="A90" s="135">
        <v>36</v>
      </c>
      <c r="B90" s="136">
        <f t="shared" si="5"/>
        <v>0</v>
      </c>
      <c r="C90" s="136">
        <f t="shared" si="2"/>
        <v>0</v>
      </c>
      <c r="D90" s="137">
        <f t="shared" si="3"/>
        <v>0</v>
      </c>
      <c r="E90" s="138">
        <f t="shared" si="4"/>
        <v>0</v>
      </c>
    </row>
    <row r="91" spans="1:5" ht="11.25" customHeight="1" x14ac:dyDescent="0.25">
      <c r="A91" s="132">
        <v>37</v>
      </c>
      <c r="B91" s="109">
        <f t="shared" si="5"/>
        <v>0</v>
      </c>
      <c r="C91" s="109">
        <f t="shared" si="2"/>
        <v>0</v>
      </c>
      <c r="D91" s="133">
        <f t="shared" si="3"/>
        <v>0</v>
      </c>
      <c r="E91" s="134">
        <f t="shared" si="4"/>
        <v>0</v>
      </c>
    </row>
    <row r="92" spans="1:5" ht="11.25" customHeight="1" x14ac:dyDescent="0.25">
      <c r="A92" s="132">
        <v>38</v>
      </c>
      <c r="B92" s="109">
        <f t="shared" si="5"/>
        <v>0</v>
      </c>
      <c r="C92" s="109">
        <f t="shared" si="2"/>
        <v>0</v>
      </c>
      <c r="D92" s="133">
        <f t="shared" si="3"/>
        <v>0</v>
      </c>
      <c r="E92" s="134">
        <f t="shared" si="4"/>
        <v>0</v>
      </c>
    </row>
    <row r="93" spans="1:5" ht="11.25" customHeight="1" x14ac:dyDescent="0.25">
      <c r="A93" s="132">
        <v>39</v>
      </c>
      <c r="B93" s="109">
        <f t="shared" si="5"/>
        <v>0</v>
      </c>
      <c r="C93" s="109">
        <f t="shared" si="2"/>
        <v>0</v>
      </c>
      <c r="D93" s="133">
        <f t="shared" si="3"/>
        <v>0</v>
      </c>
      <c r="E93" s="134">
        <f t="shared" si="4"/>
        <v>0</v>
      </c>
    </row>
    <row r="94" spans="1:5" ht="11.25" customHeight="1" x14ac:dyDescent="0.25">
      <c r="A94" s="132">
        <v>40</v>
      </c>
      <c r="B94" s="109">
        <f t="shared" si="5"/>
        <v>0</v>
      </c>
      <c r="C94" s="109">
        <f t="shared" si="2"/>
        <v>0</v>
      </c>
      <c r="D94" s="133">
        <f t="shared" si="3"/>
        <v>0</v>
      </c>
      <c r="E94" s="134">
        <f t="shared" si="4"/>
        <v>0</v>
      </c>
    </row>
    <row r="95" spans="1:5" ht="11.25" customHeight="1" x14ac:dyDescent="0.25">
      <c r="A95" s="132">
        <v>41</v>
      </c>
      <c r="B95" s="109">
        <f t="shared" si="5"/>
        <v>0</v>
      </c>
      <c r="C95" s="109">
        <f t="shared" si="2"/>
        <v>0</v>
      </c>
      <c r="D95" s="133">
        <f t="shared" si="3"/>
        <v>0</v>
      </c>
      <c r="E95" s="134">
        <f t="shared" si="4"/>
        <v>0</v>
      </c>
    </row>
    <row r="96" spans="1:5" ht="11.25" customHeight="1" x14ac:dyDescent="0.25">
      <c r="A96" s="132">
        <v>42</v>
      </c>
      <c r="B96" s="109">
        <f t="shared" si="5"/>
        <v>0</v>
      </c>
      <c r="C96" s="109">
        <f t="shared" si="2"/>
        <v>0</v>
      </c>
      <c r="D96" s="133">
        <f t="shared" si="3"/>
        <v>0</v>
      </c>
      <c r="E96" s="134">
        <f t="shared" si="4"/>
        <v>0</v>
      </c>
    </row>
    <row r="97" spans="1:5" ht="11.25" customHeight="1" x14ac:dyDescent="0.25">
      <c r="A97" s="132">
        <v>43</v>
      </c>
      <c r="B97" s="109">
        <f t="shared" si="5"/>
        <v>0</v>
      </c>
      <c r="C97" s="109">
        <f t="shared" si="2"/>
        <v>0</v>
      </c>
      <c r="D97" s="133">
        <f t="shared" si="3"/>
        <v>0</v>
      </c>
      <c r="E97" s="134">
        <f t="shared" si="4"/>
        <v>0</v>
      </c>
    </row>
    <row r="98" spans="1:5" ht="11.25" customHeight="1" x14ac:dyDescent="0.25">
      <c r="A98" s="132">
        <v>44</v>
      </c>
      <c r="B98" s="109">
        <f t="shared" si="5"/>
        <v>0</v>
      </c>
      <c r="C98" s="109">
        <f t="shared" si="2"/>
        <v>0</v>
      </c>
      <c r="D98" s="133">
        <f t="shared" si="3"/>
        <v>0</v>
      </c>
      <c r="E98" s="134">
        <f t="shared" si="4"/>
        <v>0</v>
      </c>
    </row>
    <row r="99" spans="1:5" ht="11.25" customHeight="1" x14ac:dyDescent="0.25">
      <c r="A99" s="132">
        <v>45</v>
      </c>
      <c r="B99" s="109">
        <f t="shared" si="5"/>
        <v>0</v>
      </c>
      <c r="C99" s="109">
        <f t="shared" si="2"/>
        <v>0</v>
      </c>
      <c r="D99" s="133">
        <f t="shared" si="3"/>
        <v>0</v>
      </c>
      <c r="E99" s="134">
        <f t="shared" si="4"/>
        <v>0</v>
      </c>
    </row>
    <row r="100" spans="1:5" ht="11.25" customHeight="1" x14ac:dyDescent="0.25">
      <c r="A100" s="132">
        <v>46</v>
      </c>
      <c r="B100" s="109">
        <f t="shared" si="5"/>
        <v>0</v>
      </c>
      <c r="C100" s="109">
        <f t="shared" si="2"/>
        <v>0</v>
      </c>
      <c r="D100" s="133">
        <f t="shared" si="3"/>
        <v>0</v>
      </c>
      <c r="E100" s="134">
        <f t="shared" si="4"/>
        <v>0</v>
      </c>
    </row>
    <row r="101" spans="1:5" ht="11.25" customHeight="1" x14ac:dyDescent="0.25">
      <c r="A101" s="132">
        <v>47</v>
      </c>
      <c r="B101" s="109">
        <f t="shared" si="5"/>
        <v>0</v>
      </c>
      <c r="C101" s="109">
        <f t="shared" si="2"/>
        <v>0</v>
      </c>
      <c r="D101" s="133">
        <f t="shared" si="3"/>
        <v>0</v>
      </c>
      <c r="E101" s="134">
        <f t="shared" si="4"/>
        <v>0</v>
      </c>
    </row>
    <row r="102" spans="1:5" ht="11.25" customHeight="1" x14ac:dyDescent="0.25">
      <c r="A102" s="135">
        <v>48</v>
      </c>
      <c r="B102" s="136">
        <f t="shared" si="5"/>
        <v>0</v>
      </c>
      <c r="C102" s="136">
        <f t="shared" si="2"/>
        <v>0</v>
      </c>
      <c r="D102" s="137">
        <f t="shared" si="3"/>
        <v>0</v>
      </c>
      <c r="E102" s="138">
        <f t="shared" si="4"/>
        <v>0</v>
      </c>
    </row>
    <row r="103" spans="1:5" ht="11.25" customHeight="1" x14ac:dyDescent="0.25">
      <c r="A103" s="132">
        <v>49</v>
      </c>
      <c r="B103" s="109">
        <f t="shared" si="5"/>
        <v>0</v>
      </c>
      <c r="C103" s="109">
        <f t="shared" si="2"/>
        <v>0</v>
      </c>
      <c r="D103" s="133">
        <f t="shared" si="3"/>
        <v>0</v>
      </c>
      <c r="E103" s="134">
        <f t="shared" si="4"/>
        <v>0</v>
      </c>
    </row>
    <row r="104" spans="1:5" ht="11.25" customHeight="1" x14ac:dyDescent="0.25">
      <c r="A104" s="132">
        <v>50</v>
      </c>
      <c r="B104" s="109">
        <f t="shared" si="5"/>
        <v>0</v>
      </c>
      <c r="C104" s="109">
        <f t="shared" si="2"/>
        <v>0</v>
      </c>
      <c r="D104" s="133">
        <f t="shared" si="3"/>
        <v>0</v>
      </c>
      <c r="E104" s="134">
        <f t="shared" si="4"/>
        <v>0</v>
      </c>
    </row>
    <row r="105" spans="1:5" ht="11.25" customHeight="1" x14ac:dyDescent="0.25">
      <c r="A105" s="132">
        <v>51</v>
      </c>
      <c r="B105" s="109">
        <f t="shared" si="5"/>
        <v>0</v>
      </c>
      <c r="C105" s="109">
        <f t="shared" si="2"/>
        <v>0</v>
      </c>
      <c r="D105" s="133">
        <f t="shared" si="3"/>
        <v>0</v>
      </c>
      <c r="E105" s="134">
        <f t="shared" si="4"/>
        <v>0</v>
      </c>
    </row>
    <row r="106" spans="1:5" ht="11.25" customHeight="1" x14ac:dyDescent="0.25">
      <c r="A106" s="132">
        <v>52</v>
      </c>
      <c r="B106" s="109">
        <f t="shared" si="5"/>
        <v>0</v>
      </c>
      <c r="C106" s="109">
        <f t="shared" si="2"/>
        <v>0</v>
      </c>
      <c r="D106" s="133">
        <f t="shared" si="3"/>
        <v>0</v>
      </c>
      <c r="E106" s="134">
        <f t="shared" si="4"/>
        <v>0</v>
      </c>
    </row>
    <row r="107" spans="1:5" ht="11.25" customHeight="1" x14ac:dyDescent="0.25">
      <c r="A107" s="132">
        <v>53</v>
      </c>
      <c r="B107" s="109">
        <f t="shared" si="5"/>
        <v>0</v>
      </c>
      <c r="C107" s="109">
        <f t="shared" si="2"/>
        <v>0</v>
      </c>
      <c r="D107" s="133">
        <f t="shared" si="3"/>
        <v>0</v>
      </c>
      <c r="E107" s="134">
        <f t="shared" si="4"/>
        <v>0</v>
      </c>
    </row>
    <row r="108" spans="1:5" ht="11.25" customHeight="1" x14ac:dyDescent="0.25">
      <c r="A108" s="132">
        <v>54</v>
      </c>
      <c r="B108" s="109">
        <f t="shared" si="5"/>
        <v>0</v>
      </c>
      <c r="C108" s="109">
        <f t="shared" si="2"/>
        <v>0</v>
      </c>
      <c r="D108" s="133">
        <f t="shared" si="3"/>
        <v>0</v>
      </c>
      <c r="E108" s="134">
        <f t="shared" si="4"/>
        <v>0</v>
      </c>
    </row>
    <row r="109" spans="1:5" ht="11.25" customHeight="1" x14ac:dyDescent="0.25">
      <c r="A109" s="132">
        <v>55</v>
      </c>
      <c r="B109" s="109">
        <f t="shared" si="5"/>
        <v>0</v>
      </c>
      <c r="C109" s="109">
        <f t="shared" si="2"/>
        <v>0</v>
      </c>
      <c r="D109" s="133">
        <f t="shared" si="3"/>
        <v>0</v>
      </c>
      <c r="E109" s="134">
        <f t="shared" si="4"/>
        <v>0</v>
      </c>
    </row>
    <row r="110" spans="1:5" ht="11.25" customHeight="1" x14ac:dyDescent="0.25">
      <c r="A110" s="132">
        <v>56</v>
      </c>
      <c r="B110" s="109">
        <f t="shared" si="5"/>
        <v>0</v>
      </c>
      <c r="C110" s="109">
        <f t="shared" si="2"/>
        <v>0</v>
      </c>
      <c r="D110" s="133">
        <f t="shared" si="3"/>
        <v>0</v>
      </c>
      <c r="E110" s="134">
        <f t="shared" si="4"/>
        <v>0</v>
      </c>
    </row>
    <row r="111" spans="1:5" ht="11.25" customHeight="1" x14ac:dyDescent="0.25">
      <c r="A111" s="132">
        <v>57</v>
      </c>
      <c r="B111" s="109">
        <f t="shared" si="5"/>
        <v>0</v>
      </c>
      <c r="C111" s="109">
        <f t="shared" si="2"/>
        <v>0</v>
      </c>
      <c r="D111" s="133">
        <f t="shared" si="3"/>
        <v>0</v>
      </c>
      <c r="E111" s="134">
        <f t="shared" si="4"/>
        <v>0</v>
      </c>
    </row>
    <row r="112" spans="1:5" ht="11.25" customHeight="1" x14ac:dyDescent="0.25">
      <c r="A112" s="132">
        <v>58</v>
      </c>
      <c r="B112" s="109">
        <f t="shared" si="5"/>
        <v>0</v>
      </c>
      <c r="C112" s="109">
        <f t="shared" si="2"/>
        <v>0</v>
      </c>
      <c r="D112" s="133">
        <f t="shared" si="3"/>
        <v>0</v>
      </c>
      <c r="E112" s="134">
        <f t="shared" si="4"/>
        <v>0</v>
      </c>
    </row>
    <row r="113" spans="1:5" ht="11.25" customHeight="1" x14ac:dyDescent="0.25">
      <c r="A113" s="132">
        <v>59</v>
      </c>
      <c r="B113" s="109">
        <f t="shared" si="5"/>
        <v>0</v>
      </c>
      <c r="C113" s="109">
        <f t="shared" si="2"/>
        <v>0</v>
      </c>
      <c r="D113" s="133">
        <f t="shared" si="3"/>
        <v>0</v>
      </c>
      <c r="E113" s="134">
        <f t="shared" si="4"/>
        <v>0</v>
      </c>
    </row>
    <row r="114" spans="1:5" ht="11.25" customHeight="1" x14ac:dyDescent="0.25">
      <c r="A114" s="135">
        <v>60</v>
      </c>
      <c r="B114" s="136">
        <f t="shared" si="5"/>
        <v>0</v>
      </c>
      <c r="C114" s="136">
        <f t="shared" si="2"/>
        <v>0</v>
      </c>
      <c r="D114" s="137">
        <f t="shared" si="3"/>
        <v>0</v>
      </c>
      <c r="E114" s="138">
        <f t="shared" si="4"/>
        <v>0</v>
      </c>
    </row>
  </sheetData>
  <sheetProtection sheet="1" objects="1" scenarios="1" selectLockedCells="1"/>
  <mergeCells count="2">
    <mergeCell ref="A3:C3"/>
    <mergeCell ref="A37:B37"/>
  </mergeCells>
  <pageMargins left="0.7" right="0.7" top="0.75" bottom="0.75" header="0.3" footer="0.3"/>
  <pageSetup paperSize="9" orientation="portrait" verticalDpi="0" r:id="rId1"/>
  <headerFooter>
    <oddHeader>&amp;C&amp;G</oddHeader>
    <oddFooter>&amp;A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074ED-7AF1-4BC2-8573-5FA4FCFAC69E}">
  <dimension ref="A2:I49"/>
  <sheetViews>
    <sheetView view="pageLayout" zoomScaleNormal="100" workbookViewId="0">
      <selection activeCell="B18" sqref="B18"/>
    </sheetView>
  </sheetViews>
  <sheetFormatPr defaultRowHeight="15" x14ac:dyDescent="0.25"/>
  <cols>
    <col min="1" max="1" width="29.5703125" customWidth="1"/>
    <col min="2" max="6" width="9.140625" style="21"/>
  </cols>
  <sheetData>
    <row r="2" spans="1:8" ht="30" customHeight="1" x14ac:dyDescent="0.25">
      <c r="A2" s="177" t="s">
        <v>135</v>
      </c>
      <c r="B2" s="177"/>
      <c r="C2" s="177"/>
      <c r="D2" s="177"/>
      <c r="E2" s="177"/>
      <c r="F2" s="177"/>
      <c r="G2" s="177"/>
      <c r="H2" s="14"/>
    </row>
    <row r="3" spans="1:8" x14ac:dyDescent="0.25">
      <c r="A3" s="178" t="s">
        <v>249</v>
      </c>
      <c r="B3" s="178"/>
      <c r="C3" s="178"/>
      <c r="D3" s="178"/>
      <c r="E3" s="178"/>
      <c r="F3" s="178"/>
      <c r="G3" s="178"/>
      <c r="H3" s="16"/>
    </row>
    <row r="4" spans="1:8" x14ac:dyDescent="0.25">
      <c r="A4" s="178"/>
      <c r="B4" s="178"/>
      <c r="C4" s="178"/>
      <c r="D4" s="178"/>
      <c r="E4" s="178"/>
      <c r="F4" s="178"/>
      <c r="G4" s="178"/>
      <c r="H4" s="16"/>
    </row>
    <row r="5" spans="1:8" x14ac:dyDescent="0.25">
      <c r="A5" s="178"/>
      <c r="B5" s="178"/>
      <c r="C5" s="178"/>
      <c r="D5" s="178"/>
      <c r="E5" s="178"/>
      <c r="F5" s="178"/>
      <c r="G5" s="178"/>
      <c r="H5" s="16"/>
    </row>
    <row r="6" spans="1:8" x14ac:dyDescent="0.25">
      <c r="A6" s="178"/>
      <c r="B6" s="178"/>
      <c r="C6" s="178"/>
      <c r="D6" s="178"/>
      <c r="E6" s="178"/>
      <c r="F6" s="178"/>
      <c r="G6" s="178"/>
      <c r="H6" s="16"/>
    </row>
    <row r="7" spans="1:8" x14ac:dyDescent="0.25">
      <c r="A7" s="178"/>
      <c r="B7" s="178"/>
      <c r="C7" s="178"/>
      <c r="D7" s="178"/>
      <c r="E7" s="178"/>
      <c r="F7" s="178"/>
      <c r="G7" s="178"/>
      <c r="H7" s="16"/>
    </row>
    <row r="8" spans="1:8" x14ac:dyDescent="0.25">
      <c r="A8" s="178"/>
      <c r="B8" s="178"/>
      <c r="C8" s="178"/>
      <c r="D8" s="178"/>
      <c r="E8" s="178"/>
      <c r="F8" s="178"/>
      <c r="G8" s="178"/>
      <c r="H8" s="16"/>
    </row>
    <row r="10" spans="1:8" x14ac:dyDescent="0.25">
      <c r="A10" s="171" t="s">
        <v>136</v>
      </c>
      <c r="B10" s="171"/>
      <c r="C10" s="171"/>
      <c r="D10" s="171"/>
      <c r="E10" s="171"/>
      <c r="F10" s="171"/>
      <c r="G10" s="2"/>
      <c r="H10" s="2"/>
    </row>
    <row r="11" spans="1:8" s="4" customFormat="1" ht="12" x14ac:dyDescent="0.2">
      <c r="A11" s="139" t="s">
        <v>137</v>
      </c>
      <c r="B11" s="140" t="s">
        <v>54</v>
      </c>
      <c r="C11" s="140" t="s">
        <v>55</v>
      </c>
      <c r="D11" s="140" t="s">
        <v>56</v>
      </c>
      <c r="E11" s="140" t="s">
        <v>57</v>
      </c>
      <c r="F11" s="140" t="s">
        <v>58</v>
      </c>
    </row>
    <row r="12" spans="1:8" x14ac:dyDescent="0.25">
      <c r="A12" s="141" t="s">
        <v>138</v>
      </c>
      <c r="B12" s="121"/>
      <c r="C12" s="121"/>
      <c r="D12" s="121"/>
      <c r="E12" s="121"/>
      <c r="F12" s="121"/>
      <c r="G12" s="2"/>
      <c r="H12" s="2"/>
    </row>
    <row r="13" spans="1:8" x14ac:dyDescent="0.25">
      <c r="A13" s="141" t="s">
        <v>139</v>
      </c>
      <c r="B13" s="121"/>
      <c r="C13" s="121"/>
      <c r="D13" s="121"/>
      <c r="E13" s="121"/>
      <c r="F13" s="121"/>
      <c r="G13" s="2"/>
      <c r="H13" s="2"/>
    </row>
    <row r="14" spans="1:8" x14ac:dyDescent="0.25">
      <c r="A14" s="142" t="s">
        <v>47</v>
      </c>
      <c r="B14" s="143">
        <f>SUM(B12:B13)</f>
        <v>0</v>
      </c>
      <c r="C14" s="143">
        <f t="shared" ref="C14:F14" si="0">SUM(C12:C13)</f>
        <v>0</v>
      </c>
      <c r="D14" s="143">
        <f t="shared" si="0"/>
        <v>0</v>
      </c>
      <c r="E14" s="143">
        <f t="shared" si="0"/>
        <v>0</v>
      </c>
      <c r="F14" s="143">
        <f t="shared" si="0"/>
        <v>0</v>
      </c>
      <c r="G14" s="2"/>
      <c r="H14" s="2"/>
    </row>
    <row r="15" spans="1:8" x14ac:dyDescent="0.25">
      <c r="A15" s="2"/>
      <c r="B15" s="20"/>
      <c r="C15" s="20"/>
      <c r="D15" s="20"/>
      <c r="E15" s="20"/>
      <c r="F15" s="20"/>
      <c r="G15" s="2"/>
      <c r="H15" s="2"/>
    </row>
    <row r="16" spans="1:8" x14ac:dyDescent="0.25">
      <c r="A16" s="139" t="s">
        <v>137</v>
      </c>
      <c r="B16" s="140" t="s">
        <v>54</v>
      </c>
      <c r="C16" s="140" t="s">
        <v>55</v>
      </c>
      <c r="D16" s="140" t="s">
        <v>56</v>
      </c>
      <c r="E16" s="140" t="s">
        <v>57</v>
      </c>
      <c r="F16" s="140" t="s">
        <v>58</v>
      </c>
      <c r="G16" s="2"/>
      <c r="H16" s="2"/>
    </row>
    <row r="17" spans="1:9" x14ac:dyDescent="0.25">
      <c r="A17" s="141" t="s">
        <v>138</v>
      </c>
      <c r="B17" s="121"/>
      <c r="C17" s="121"/>
      <c r="D17" s="121"/>
      <c r="E17" s="121"/>
      <c r="F17" s="121"/>
      <c r="G17" s="2"/>
      <c r="H17" s="2"/>
    </row>
    <row r="18" spans="1:9" x14ac:dyDescent="0.25">
      <c r="A18" s="141" t="s">
        <v>139</v>
      </c>
      <c r="B18" s="121"/>
      <c r="C18" s="121"/>
      <c r="D18" s="121"/>
      <c r="E18" s="121"/>
      <c r="F18" s="121"/>
      <c r="G18" s="2"/>
      <c r="H18" s="2"/>
    </row>
    <row r="19" spans="1:9" x14ac:dyDescent="0.25">
      <c r="A19" s="142" t="s">
        <v>47</v>
      </c>
      <c r="B19" s="143">
        <f>SUM(B17:B18)</f>
        <v>0</v>
      </c>
      <c r="C19" s="143">
        <f t="shared" ref="C19" si="1">SUM(C17:C18)</f>
        <v>0</v>
      </c>
      <c r="D19" s="143">
        <f t="shared" ref="D19" si="2">SUM(D17:D18)</f>
        <v>0</v>
      </c>
      <c r="E19" s="143">
        <f t="shared" ref="E19" si="3">SUM(E17:E18)</f>
        <v>0</v>
      </c>
      <c r="F19" s="143">
        <f t="shared" ref="F19" si="4">SUM(F17:F18)</f>
        <v>0</v>
      </c>
      <c r="G19" s="2"/>
      <c r="H19" s="2"/>
    </row>
    <row r="20" spans="1:9" x14ac:dyDescent="0.25">
      <c r="A20" s="2"/>
      <c r="B20" s="20"/>
      <c r="C20" s="20"/>
      <c r="D20" s="20"/>
      <c r="E20" s="20"/>
      <c r="F20" s="20"/>
      <c r="G20" s="2"/>
      <c r="H20" s="2"/>
    </row>
    <row r="21" spans="1:9" x14ac:dyDescent="0.25">
      <c r="A21" s="139" t="s">
        <v>137</v>
      </c>
      <c r="B21" s="140" t="s">
        <v>54</v>
      </c>
      <c r="C21" s="140" t="s">
        <v>55</v>
      </c>
      <c r="D21" s="140" t="s">
        <v>56</v>
      </c>
      <c r="E21" s="140" t="s">
        <v>57</v>
      </c>
      <c r="F21" s="140" t="s">
        <v>58</v>
      </c>
      <c r="G21" s="2"/>
      <c r="H21" s="2"/>
      <c r="I21" s="14"/>
    </row>
    <row r="22" spans="1:9" x14ac:dyDescent="0.25">
      <c r="A22" s="141" t="s">
        <v>138</v>
      </c>
      <c r="B22" s="121"/>
      <c r="C22" s="121"/>
      <c r="D22" s="121"/>
      <c r="E22" s="121"/>
      <c r="F22" s="121"/>
      <c r="G22" s="2"/>
      <c r="H22" s="2"/>
      <c r="I22" s="1"/>
    </row>
    <row r="23" spans="1:9" x14ac:dyDescent="0.25">
      <c r="A23" s="141" t="s">
        <v>139</v>
      </c>
      <c r="B23" s="121"/>
      <c r="C23" s="121"/>
      <c r="D23" s="121"/>
      <c r="E23" s="121"/>
      <c r="F23" s="121"/>
      <c r="G23" s="2"/>
      <c r="H23" s="2"/>
      <c r="I23" s="1"/>
    </row>
    <row r="24" spans="1:9" x14ac:dyDescent="0.25">
      <c r="A24" s="142" t="s">
        <v>47</v>
      </c>
      <c r="B24" s="143">
        <f>SUM(B22:B23)</f>
        <v>0</v>
      </c>
      <c r="C24" s="143">
        <f t="shared" ref="C24" si="5">SUM(C22:C23)</f>
        <v>0</v>
      </c>
      <c r="D24" s="143">
        <f t="shared" ref="D24" si="6">SUM(D22:D23)</f>
        <v>0</v>
      </c>
      <c r="E24" s="143">
        <f t="shared" ref="E24" si="7">SUM(E22:E23)</f>
        <v>0</v>
      </c>
      <c r="F24" s="143">
        <f t="shared" ref="F24" si="8">SUM(F22:F23)</f>
        <v>0</v>
      </c>
      <c r="G24" s="2"/>
      <c r="H24" s="2"/>
      <c r="I24" s="1"/>
    </row>
    <row r="25" spans="1:9" x14ac:dyDescent="0.25">
      <c r="A25" s="2"/>
      <c r="B25" s="20"/>
      <c r="C25" s="20"/>
      <c r="D25" s="20"/>
      <c r="E25" s="20"/>
      <c r="F25" s="20"/>
      <c r="G25" s="2"/>
      <c r="H25" s="2"/>
      <c r="I25" s="1"/>
    </row>
    <row r="26" spans="1:9" x14ac:dyDescent="0.25">
      <c r="A26" s="139" t="s">
        <v>137</v>
      </c>
      <c r="B26" s="144" t="s">
        <v>54</v>
      </c>
      <c r="C26" s="144" t="s">
        <v>55</v>
      </c>
      <c r="D26" s="144" t="s">
        <v>56</v>
      </c>
      <c r="E26" s="144" t="s">
        <v>57</v>
      </c>
      <c r="F26" s="144" t="s">
        <v>58</v>
      </c>
      <c r="G26" s="2"/>
      <c r="H26" s="2"/>
      <c r="I26" s="1"/>
    </row>
    <row r="27" spans="1:9" x14ac:dyDescent="0.25">
      <c r="A27" s="141" t="s">
        <v>138</v>
      </c>
      <c r="B27" s="121"/>
      <c r="C27" s="121"/>
      <c r="D27" s="121"/>
      <c r="E27" s="121"/>
      <c r="F27" s="121"/>
      <c r="G27" s="2"/>
      <c r="H27" s="2"/>
      <c r="I27" s="1"/>
    </row>
    <row r="28" spans="1:9" x14ac:dyDescent="0.25">
      <c r="A28" s="141" t="s">
        <v>139</v>
      </c>
      <c r="B28" s="121"/>
      <c r="C28" s="121"/>
      <c r="D28" s="121"/>
      <c r="E28" s="121"/>
      <c r="F28" s="121"/>
      <c r="G28" s="2"/>
      <c r="H28" s="2"/>
    </row>
    <row r="29" spans="1:9" x14ac:dyDescent="0.25">
      <c r="A29" s="142" t="s">
        <v>47</v>
      </c>
      <c r="B29" s="143">
        <f>SUM(B27:B28)</f>
        <v>0</v>
      </c>
      <c r="C29" s="143">
        <f t="shared" ref="C29" si="9">SUM(C27:C28)</f>
        <v>0</v>
      </c>
      <c r="D29" s="143">
        <f t="shared" ref="D29" si="10">SUM(D27:D28)</f>
        <v>0</v>
      </c>
      <c r="E29" s="143">
        <f t="shared" ref="E29" si="11">SUM(E27:E28)</f>
        <v>0</v>
      </c>
      <c r="F29" s="143">
        <f t="shared" ref="F29" si="12">SUM(F27:F28)</f>
        <v>0</v>
      </c>
      <c r="G29" s="2"/>
      <c r="H29" s="2"/>
    </row>
    <row r="31" spans="1:9" x14ac:dyDescent="0.25">
      <c r="A31" s="139" t="s">
        <v>140</v>
      </c>
      <c r="B31" s="144" t="s">
        <v>54</v>
      </c>
      <c r="C31" s="144" t="s">
        <v>55</v>
      </c>
      <c r="D31" s="144" t="s">
        <v>56</v>
      </c>
      <c r="E31" s="144" t="s">
        <v>57</v>
      </c>
      <c r="F31" s="144" t="s">
        <v>58</v>
      </c>
    </row>
    <row r="32" spans="1:9" x14ac:dyDescent="0.25">
      <c r="A32" s="141" t="s">
        <v>138</v>
      </c>
      <c r="B32" s="131">
        <f>B12+B17+B22+B27</f>
        <v>0</v>
      </c>
      <c r="C32" s="131">
        <f t="shared" ref="C32:F32" si="13">C12+C17+C22+C27</f>
        <v>0</v>
      </c>
      <c r="D32" s="131">
        <f t="shared" si="13"/>
        <v>0</v>
      </c>
      <c r="E32" s="131">
        <f t="shared" si="13"/>
        <v>0</v>
      </c>
      <c r="F32" s="131">
        <f t="shared" si="13"/>
        <v>0</v>
      </c>
    </row>
    <row r="33" spans="1:7" x14ac:dyDescent="0.25">
      <c r="A33" s="141" t="s">
        <v>139</v>
      </c>
      <c r="B33" s="131">
        <f>B13+B18+B23+B28</f>
        <v>0</v>
      </c>
      <c r="C33" s="131">
        <f t="shared" ref="C33:F33" si="14">C13+C18+C23+C28</f>
        <v>0</v>
      </c>
      <c r="D33" s="131">
        <f t="shared" si="14"/>
        <v>0</v>
      </c>
      <c r="E33" s="131">
        <f t="shared" si="14"/>
        <v>0</v>
      </c>
      <c r="F33" s="131">
        <f t="shared" si="14"/>
        <v>0</v>
      </c>
    </row>
    <row r="34" spans="1:7" x14ac:dyDescent="0.25">
      <c r="A34" s="142" t="s">
        <v>47</v>
      </c>
      <c r="B34" s="143">
        <f>B14+B19+B24+B29</f>
        <v>0</v>
      </c>
      <c r="C34" s="143">
        <f t="shared" ref="C34:F34" si="15">C14+C19+C24+C29</f>
        <v>0</v>
      </c>
      <c r="D34" s="143">
        <f t="shared" si="15"/>
        <v>0</v>
      </c>
      <c r="E34" s="143">
        <f t="shared" si="15"/>
        <v>0</v>
      </c>
      <c r="F34" s="143">
        <f t="shared" si="15"/>
        <v>0</v>
      </c>
    </row>
    <row r="37" spans="1:7" x14ac:dyDescent="0.25">
      <c r="A37" s="176" t="s">
        <v>141</v>
      </c>
      <c r="B37" s="176"/>
      <c r="C37" s="176"/>
      <c r="D37" s="176"/>
      <c r="E37" s="176"/>
      <c r="F37" s="176"/>
      <c r="G37" s="176"/>
    </row>
    <row r="39" spans="1:7" x14ac:dyDescent="0.25">
      <c r="A39" s="139" t="s">
        <v>142</v>
      </c>
      <c r="B39" s="144" t="s">
        <v>54</v>
      </c>
      <c r="C39" s="144" t="s">
        <v>55</v>
      </c>
      <c r="D39" s="144" t="s">
        <v>56</v>
      </c>
      <c r="E39" s="144" t="s">
        <v>57</v>
      </c>
      <c r="F39" s="144" t="s">
        <v>58</v>
      </c>
    </row>
    <row r="40" spans="1:7" x14ac:dyDescent="0.25">
      <c r="A40" s="141" t="s">
        <v>138</v>
      </c>
      <c r="B40" s="131">
        <f>SUM('7. Izvori financiranja'!C55:C66)</f>
        <v>0</v>
      </c>
      <c r="C40" s="131">
        <f>SUM('7. Izvori financiranja'!C67:C78)</f>
        <v>0</v>
      </c>
      <c r="D40" s="131">
        <f>SUM('7. Izvori financiranja'!C79:C90)</f>
        <v>0</v>
      </c>
      <c r="E40" s="131">
        <f>SUM('7. Izvori financiranja'!C91:C102)</f>
        <v>0</v>
      </c>
      <c r="F40" s="131">
        <f>SUM('7. Izvori financiranja'!C103:C114)</f>
        <v>0</v>
      </c>
    </row>
    <row r="41" spans="1:7" x14ac:dyDescent="0.25">
      <c r="A41" s="141" t="s">
        <v>139</v>
      </c>
      <c r="B41" s="131">
        <f>SUM('7. Izvori financiranja'!D55:D66)</f>
        <v>0</v>
      </c>
      <c r="C41" s="131">
        <f>SUM('7. Izvori financiranja'!D68:D79)</f>
        <v>0</v>
      </c>
      <c r="D41" s="131">
        <f>SUM('7. Izvori financiranja'!D80:D91)</f>
        <v>0</v>
      </c>
      <c r="E41" s="131">
        <f>SUM('7. Izvori financiranja'!D92:D103)</f>
        <v>0</v>
      </c>
      <c r="F41" s="131">
        <f>SUM('7. Izvori financiranja'!D104:D115)</f>
        <v>0</v>
      </c>
    </row>
    <row r="42" spans="1:7" x14ac:dyDescent="0.25">
      <c r="A42" s="142" t="s">
        <v>47</v>
      </c>
      <c r="B42" s="143">
        <f>SUM(B40:B41)</f>
        <v>0</v>
      </c>
      <c r="C42" s="143">
        <f t="shared" ref="C42:F42" si="16">SUM(C40:C41)</f>
        <v>0</v>
      </c>
      <c r="D42" s="143">
        <f t="shared" si="16"/>
        <v>0</v>
      </c>
      <c r="E42" s="143">
        <f t="shared" si="16"/>
        <v>0</v>
      </c>
      <c r="F42" s="143">
        <f t="shared" si="16"/>
        <v>0</v>
      </c>
    </row>
    <row r="49" spans="1:8" x14ac:dyDescent="0.25">
      <c r="A49" s="2"/>
      <c r="B49" s="20"/>
      <c r="C49" s="20"/>
      <c r="D49" s="20"/>
      <c r="E49" s="20"/>
      <c r="F49" s="20"/>
      <c r="G49" s="2"/>
      <c r="H49" s="2"/>
    </row>
  </sheetData>
  <sheetProtection sheet="1" objects="1" scenarios="1" selectLockedCells="1"/>
  <mergeCells count="4">
    <mergeCell ref="A37:G37"/>
    <mergeCell ref="A2:G2"/>
    <mergeCell ref="A3:G8"/>
    <mergeCell ref="A10:F10"/>
  </mergeCells>
  <pageMargins left="0.7" right="0.7" top="0.75" bottom="0.75" header="0.3" footer="0.3"/>
  <pageSetup paperSize="9" orientation="portrait" verticalDpi="0" r:id="rId1"/>
  <headerFooter>
    <oddHeader>&amp;C&amp;G</oddHeader>
    <oddFooter>&amp;A</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Naslovna</vt:lpstr>
      <vt:lpstr>1. Analiza poslovanja</vt:lpstr>
      <vt:lpstr>2. Analiza tržišta</vt:lpstr>
      <vt:lpstr>3. Prihodi od prodaje</vt:lpstr>
      <vt:lpstr>4. Rashodi poslovanja</vt:lpstr>
      <vt:lpstr>5. Zaposlenici</vt:lpstr>
      <vt:lpstr>6. Ulaganja i amortizacija</vt:lpstr>
      <vt:lpstr>7. Izvori financiranja</vt:lpstr>
      <vt:lpstr>8. Postojeći krediti</vt:lpstr>
      <vt:lpstr>9. Financijski pokazatelji</vt:lpstr>
      <vt:lpstr>Management case</vt:lpstr>
      <vt:lpstr>Sadržaj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Boris Poslon</dc:creator>
  <cp:lastModifiedBy>Boris Poslon</cp:lastModifiedBy>
  <cp:lastPrinted>2021-06-17T11:31:52Z</cp:lastPrinted>
  <dcterms:created xsi:type="dcterms:W3CDTF">2015-06-05T18:17:20Z</dcterms:created>
  <dcterms:modified xsi:type="dcterms:W3CDTF">2021-06-18T07:34:56Z</dcterms:modified>
</cp:coreProperties>
</file>